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defaultThemeVersion="124226"/>
  <mc:AlternateContent xmlns:mc="http://schemas.openxmlformats.org/markup-compatibility/2006">
    <mc:Choice Requires="x15">
      <x15ac:absPath xmlns:x15ac="http://schemas.microsoft.com/office/spreadsheetml/2010/11/ac" url="E:\PLAN DE ACCIÓN 2024\"/>
    </mc:Choice>
  </mc:AlternateContent>
  <xr:revisionPtr revIDLastSave="0" documentId="13_ncr:1_{FD9C5E38-DCA2-4581-8FDF-D5C6ED8B0025}" xr6:coauthVersionLast="47" xr6:coauthVersionMax="47" xr10:uidLastSave="{00000000-0000-0000-0000-000000000000}"/>
  <bookViews>
    <workbookView xWindow="-120" yWindow="-120" windowWidth="24240" windowHeight="13140" firstSheet="5" activeTab="8" xr2:uid="{00000000-000D-0000-FFFF-FFFF00000000}"/>
  </bookViews>
  <sheets>
    <sheet name="1 Instructivo" sheetId="38" r:id="rId1"/>
    <sheet name="2 Contexto e Identificación" sheetId="30" r:id="rId2"/>
    <sheet name="3 Probabilidad" sheetId="42" r:id="rId3"/>
    <sheet name="4 Impacto" sheetId="39" r:id="rId4"/>
    <sheet name="5 Mapa Calor Inherente" sheetId="31" r:id="rId5"/>
    <sheet name="6 Valoración Control" sheetId="43" r:id="rId6"/>
    <sheet name="7 Mapa Calor Residual" sheetId="44" r:id="rId7"/>
    <sheet name="8 Mapa Calor Inherente Residual" sheetId="45" r:id="rId8"/>
    <sheet name="9 Mapa Riesgo, Plan Acción" sheetId="36" r:id="rId9"/>
    <sheet name="10 Imprimir Mapa Riesgo" sheetId="47" r:id="rId10"/>
    <sheet name="11 Riesgo del Proceso" sheetId="33" r:id="rId11"/>
    <sheet name="12 Control de cambios" sheetId="20" r:id="rId12"/>
  </sheets>
  <externalReferences>
    <externalReference r:id="rId13"/>
    <externalReference r:id="rId14"/>
    <externalReference r:id="rId15"/>
    <externalReference r:id="rId16"/>
    <externalReference r:id="rId17"/>
    <externalReference r:id="rId18"/>
  </externalReferences>
  <definedNames>
    <definedName name="_xlnm._FilterDatabase" localSheetId="9" hidden="1">'10 Imprimir Mapa Riesgo'!$A$9:$JH$339</definedName>
    <definedName name="_xlnm._FilterDatabase" localSheetId="1" hidden="1">'2 Contexto e Identificación'!$A$8:$F$31</definedName>
    <definedName name="_xlnm._FilterDatabase" localSheetId="2" hidden="1">'3 Probabilidad'!$A$9:$Q$9</definedName>
    <definedName name="_xlnm._FilterDatabase" localSheetId="3" hidden="1">'4 Impacto'!$A$9:$X$31</definedName>
    <definedName name="_xlnm._FilterDatabase" localSheetId="4" hidden="1">'5 Mapa Calor Inherente'!$A$9:$AJ$9</definedName>
    <definedName name="_xlnm._FilterDatabase" localSheetId="5" hidden="1">'6 Valoración Control'!$A$9:$AS$339</definedName>
    <definedName name="_xlnm._FilterDatabase" localSheetId="6" hidden="1">'7 Mapa Calor Residual'!$A$8:$AJ$30</definedName>
    <definedName name="_xlnm._FilterDatabase" localSheetId="7" hidden="1">'8 Mapa Calor Inherente Residual'!$A$8:$AU$8</definedName>
    <definedName name="_xlnm._FilterDatabase" localSheetId="8" hidden="1">'9 Mapa Riesgo, Plan Acción'!$A$10:$JR$340</definedName>
    <definedName name="Afectación_Económica">#REF!</definedName>
    <definedName name="_xlnm.Print_Area" localSheetId="9">'10 Imprimir Mapa Riesgo'!$A$1:$M$339</definedName>
    <definedName name="_xlnm.Print_Area" localSheetId="11">'12 Control de cambios'!$A$1:$D$8</definedName>
    <definedName name="_xlnm.Print_Area" localSheetId="1">'2 Contexto e Identificación'!$A$2:$F$55</definedName>
    <definedName name="_xlnm.Print_Area" localSheetId="2">'3 Probabilidad'!$A$1:$Q$42</definedName>
    <definedName name="_xlnm.Print_Area" localSheetId="4">'5 Mapa Calor Inherente'!$A$1:$V$31</definedName>
    <definedName name="_xlnm.Print_Area" localSheetId="5">'6 Valoración Control'!$A$1:$AK$339</definedName>
    <definedName name="_xlnm.Print_Area" localSheetId="6">'7 Mapa Calor Residual'!$A$1:$X$30</definedName>
    <definedName name="CONTEXTO">'[1]CONTEXTO E IDENTIFICACIÓN'!$C$6</definedName>
    <definedName name="Corrupción">#REF!</definedName>
    <definedName name="Definicion_tratamiento">#REF!</definedName>
    <definedName name="E_Relaciones_Laborales">#REF!</definedName>
    <definedName name="Externo">#REF!</definedName>
    <definedName name="F_Usuarios_Productos_y_Prácticas_Organizacionales">#REF!</definedName>
    <definedName name="G_Daños_Activos_Físicos">#REF!</definedName>
    <definedName name="IMPACTO_PROCESOS" localSheetId="9">'[2]LISTAS FORMULAS'!$C$3:$C$7</definedName>
    <definedName name="IMPACTO_PROCESOS" localSheetId="10">'[2]LISTAS FORMULAS'!$C$3:$C$7</definedName>
    <definedName name="IMPACTO_PROCESOS" localSheetId="1">'[2]LISTAS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7">'[2]LISTAS FORMULAS'!$C$3:$C$7</definedName>
    <definedName name="IMPACTO_PROCESOS" localSheetId="8">'[2]LISTAS FORMULAS'!$C$3:$C$7</definedName>
    <definedName name="IMPACTO_PROCESOS">'[3]LISTAS FORMULAS'!$C$3:$C$7</definedName>
    <definedName name="Interno">#REF!</definedName>
    <definedName name="opciones" localSheetId="9">'[2]LISTAS FORMULAS'!$F$3:$F$4</definedName>
    <definedName name="opciones" localSheetId="10">'[2]LISTAS FORMULAS'!$F$3:$F$4</definedName>
    <definedName name="opciones" localSheetId="1">'[2]LISTAS FORMULAS'!$F$3:$F$4</definedName>
    <definedName name="opciones" localSheetId="4">'[2]LISTAS FORMULAS'!$F$3:$F$4</definedName>
    <definedName name="opciones" localSheetId="5">'[2]LISTAS FORMULAS'!$F$3:$F$4</definedName>
    <definedName name="opciones" localSheetId="6">'[2]LISTAS FORMULAS'!$F$3:$F$4</definedName>
    <definedName name="opciones" localSheetId="7">'[2]LISTAS FORMULAS'!$F$3:$F$4</definedName>
    <definedName name="opciones" localSheetId="8">'[2]LISTAS FORMULAS'!$F$3:$F$4</definedName>
    <definedName name="opciones">'[3]LISTAS FORMULAS'!$F$3:$F$4</definedName>
    <definedName name="opciones2" localSheetId="9">'[2]LISTAS FORMULAS'!$G$3:$G$5</definedName>
    <definedName name="opciones2" localSheetId="10">'[2]LISTAS FORMULAS'!$G$3:$G$5</definedName>
    <definedName name="opciones2" localSheetId="1">'[2]LISTAS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7">'[2]LISTAS FORMULAS'!$G$3:$G$5</definedName>
    <definedName name="opciones2" localSheetId="8">'[2]LISTAS FORMULAS'!$G$3:$G$5</definedName>
    <definedName name="opciones2">'[3]LISTAS FORMULAS'!$G$3:$G$5</definedName>
    <definedName name="Plan_accion">#REF!</definedName>
    <definedName name="Plan_acción">#REF!</definedName>
    <definedName name="Plan_de_acción">#REF!</definedName>
    <definedName name="Proceso">#REF!</definedName>
    <definedName name="Quince_Cero" localSheetId="9">'[2]LISTAS FORMULAS'!$F$14:$F$15</definedName>
    <definedName name="Quince_Cero" localSheetId="10">'[2]LISTAS FORMULAS'!$F$14:$F$15</definedName>
    <definedName name="Quince_Cero" localSheetId="1">'[2]LISTAS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7">'[2]LISTAS FORMULAS'!$F$14:$F$15</definedName>
    <definedName name="Quince_Cero" localSheetId="8">'[2]LISTAS FORMULAS'!$F$14:$F$15</definedName>
    <definedName name="Quince_Cero">'[3]LISTAS FORMULAS'!$F$14:$F$15</definedName>
    <definedName name="Quince_diez_cero">'[3]LISTAS FORMULAS'!$I$14:$I$16</definedName>
    <definedName name="Rango_Calificacion_Ejecucion" localSheetId="9">'[2]LISTAS FORMULAS'!$H$3:$H$5</definedName>
    <definedName name="Rango_Calificacion_Ejecucion" localSheetId="10">'[2]LISTAS FORMULAS'!$H$3:$H$5</definedName>
    <definedName name="Rango_Calificacion_Ejecucion" localSheetId="1">'[2]LISTAS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7">'[2]LISTAS FORMULAS'!$H$3:$H$5</definedName>
    <definedName name="Rango_Calificacion_Ejecucion" localSheetId="8">'[2]LISTAS FORMULAS'!$H$3:$H$5</definedName>
    <definedName name="Rango_Calificacion_Ejecucion">'[3]LISTAS FORMULAS'!$H$3:$H$5</definedName>
    <definedName name="Reducir_mitigar_Transferir_Evitar" localSheetId="9">'10 Imprimir Mapa Riesgo'!#REF!</definedName>
    <definedName name="Reducir_mitigar_Transferir_Evitar">'9 Mapa Riesgo, Plan Acción'!#REF!</definedName>
    <definedName name="Reputacional">#REF!</definedName>
    <definedName name="Requiere_Plan_de_Acción" localSheetId="9">'10 Imprimir Mapa Riesgo'!#REF!</definedName>
    <definedName name="Requiere_Plan_de_Acción">'9 Mapa Riesgo, Plan Acción'!#REF!</definedName>
    <definedName name="TIPO" localSheetId="9">'[2]CONTEXTO E IDENTIFICACIÓN'!$E$29:$E$32</definedName>
    <definedName name="TIPO" localSheetId="10">'[2]CONTEXTO E IDENTIFICACIÓN'!$E$29:$E$32</definedName>
    <definedName name="Tipo" localSheetId="11">'[1]CONTEXTO E IDENTIFICACIÓN'!$C$21:$C$24</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7">'[2]CONTEXTO E IDENTIFICACIÓN'!$E$29:$E$32</definedName>
    <definedName name="TIPO" localSheetId="8">'[2]CONTEXTO E IDENTIFICACIÓN'!$E$29:$E$32</definedName>
    <definedName name="Tipo">#REF!</definedName>
    <definedName name="_xlnm.Print_Titles" localSheetId="9">'10 Imprimir Mapa Riesgo'!$A:$B,'10 Imprimir Mapa Riesgo'!$1:$9</definedName>
    <definedName name="_xlnm.Print_Titles" localSheetId="1">'2 Contexto e Identificación'!$2:$9</definedName>
    <definedName name="_xlnm.Print_Titles" localSheetId="2">'3 Probabilidad'!$1:$9</definedName>
    <definedName name="_xlnm.Print_Titles" localSheetId="3">'4 Impacto'!$1:$9</definedName>
    <definedName name="_xlnm.Print_Titles" localSheetId="5">'6 Valoración Control'!$A:$B,'6 Valoración Control'!$1:$9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47" l="1"/>
  <c r="K39" i="47"/>
  <c r="J39" i="47"/>
  <c r="I39" i="47"/>
  <c r="H39" i="47"/>
  <c r="K38" i="47"/>
  <c r="J38" i="47"/>
  <c r="I38" i="47"/>
  <c r="H38" i="47"/>
  <c r="K37" i="47"/>
  <c r="J37" i="47"/>
  <c r="I37" i="47"/>
  <c r="H37" i="47"/>
  <c r="D37" i="47"/>
  <c r="K36" i="47"/>
  <c r="J36" i="47"/>
  <c r="I36" i="47"/>
  <c r="H36" i="47"/>
  <c r="K35" i="47"/>
  <c r="J35" i="47"/>
  <c r="I35" i="47"/>
  <c r="H35" i="47"/>
  <c r="K34" i="47"/>
  <c r="J34" i="47"/>
  <c r="I34" i="47"/>
  <c r="H34" i="47"/>
  <c r="D34" i="47"/>
  <c r="K33" i="47"/>
  <c r="H33" i="47"/>
  <c r="K32" i="47"/>
  <c r="H32" i="47"/>
  <c r="K31" i="47"/>
  <c r="H31" i="47"/>
  <c r="D31" i="47"/>
  <c r="K30" i="47"/>
  <c r="H30" i="47"/>
  <c r="K29" i="47"/>
  <c r="H29" i="47"/>
  <c r="K28" i="47"/>
  <c r="H28" i="47"/>
  <c r="D28" i="47"/>
  <c r="K27" i="47"/>
  <c r="H27" i="47"/>
  <c r="K26" i="47"/>
  <c r="H26" i="47"/>
  <c r="K25" i="47"/>
  <c r="H25" i="47"/>
  <c r="G25" i="47"/>
  <c r="F25" i="47"/>
  <c r="E25" i="47"/>
  <c r="D25" i="47"/>
  <c r="B25" i="47"/>
  <c r="A25" i="47"/>
  <c r="M24" i="47"/>
  <c r="L24" i="47"/>
  <c r="K24" i="47"/>
  <c r="J24" i="47"/>
  <c r="I24" i="47"/>
  <c r="H24" i="47"/>
  <c r="M23" i="47"/>
  <c r="L23" i="47"/>
  <c r="K23" i="47"/>
  <c r="J23" i="47"/>
  <c r="I23" i="47"/>
  <c r="H23" i="47"/>
  <c r="M22" i="47"/>
  <c r="L22" i="47"/>
  <c r="K22" i="47"/>
  <c r="J22" i="47"/>
  <c r="I22" i="47"/>
  <c r="H22" i="47"/>
  <c r="D22" i="47"/>
  <c r="M21" i="47"/>
  <c r="L21" i="47"/>
  <c r="K21" i="47"/>
  <c r="J21" i="47"/>
  <c r="I21" i="47"/>
  <c r="H21" i="47"/>
  <c r="M20" i="47"/>
  <c r="L20" i="47"/>
  <c r="K20" i="47"/>
  <c r="J20" i="47"/>
  <c r="I20" i="47"/>
  <c r="H20" i="47"/>
  <c r="M19" i="47"/>
  <c r="L19" i="47"/>
  <c r="K19" i="47"/>
  <c r="J19" i="47"/>
  <c r="I19" i="47"/>
  <c r="H19" i="47"/>
  <c r="D19" i="47"/>
  <c r="M18" i="47"/>
  <c r="L18" i="47"/>
  <c r="K18" i="47"/>
  <c r="J18" i="47"/>
  <c r="I18" i="47"/>
  <c r="H18" i="47"/>
  <c r="M17" i="47"/>
  <c r="L17" i="47"/>
  <c r="K17" i="47"/>
  <c r="J17" i="47"/>
  <c r="I17" i="47"/>
  <c r="H17" i="47"/>
  <c r="M16" i="47"/>
  <c r="L16" i="47"/>
  <c r="K16" i="47"/>
  <c r="J16" i="47"/>
  <c r="I16" i="47"/>
  <c r="H16" i="47"/>
  <c r="D16" i="47"/>
  <c r="M15" i="47"/>
  <c r="L15" i="47"/>
  <c r="K15" i="47"/>
  <c r="J15" i="47"/>
  <c r="I15" i="47"/>
  <c r="H15" i="47"/>
  <c r="M14" i="47"/>
  <c r="L14" i="47"/>
  <c r="K14" i="47"/>
  <c r="J14" i="47"/>
  <c r="I14" i="47"/>
  <c r="H14" i="47"/>
  <c r="M13" i="47"/>
  <c r="L13" i="47"/>
  <c r="K13" i="47"/>
  <c r="J13" i="47"/>
  <c r="I13" i="47"/>
  <c r="H13" i="47"/>
  <c r="D13" i="47"/>
  <c r="M12" i="47"/>
  <c r="L12" i="47"/>
  <c r="K12" i="47"/>
  <c r="J12" i="47"/>
  <c r="I12" i="47"/>
  <c r="H12" i="47"/>
  <c r="M11" i="47"/>
  <c r="L11" i="47"/>
  <c r="K11" i="47"/>
  <c r="J11" i="47"/>
  <c r="I11" i="47"/>
  <c r="H11" i="47"/>
  <c r="M10" i="47"/>
  <c r="L10" i="47"/>
  <c r="K10" i="47"/>
  <c r="J10" i="47"/>
  <c r="I10" i="47"/>
  <c r="H10" i="47"/>
  <c r="D10" i="47"/>
  <c r="B10" i="47"/>
  <c r="A10" i="47"/>
  <c r="I40" i="36"/>
  <c r="I39" i="36"/>
  <c r="I38" i="36"/>
  <c r="G38" i="36"/>
  <c r="I37" i="36"/>
  <c r="I36" i="36"/>
  <c r="I35" i="36"/>
  <c r="G35" i="36"/>
  <c r="I32" i="36"/>
  <c r="G32" i="36"/>
  <c r="I29" i="36"/>
  <c r="G29" i="36"/>
  <c r="L26" i="36"/>
  <c r="K26" i="36"/>
  <c r="J26" i="36"/>
  <c r="G26" i="36"/>
  <c r="E26" i="36"/>
  <c r="D26" i="36"/>
  <c r="C26" i="36"/>
  <c r="B26" i="36"/>
  <c r="A26" i="36"/>
  <c r="I25" i="36"/>
  <c r="I24" i="36"/>
  <c r="I23" i="36"/>
  <c r="G23" i="36"/>
  <c r="I22" i="36"/>
  <c r="I21" i="36"/>
  <c r="I20" i="36"/>
  <c r="G20" i="36"/>
  <c r="I17" i="36"/>
  <c r="G17" i="36"/>
  <c r="G14" i="36"/>
  <c r="G11" i="36"/>
  <c r="B11" i="36"/>
  <c r="A11" i="36"/>
  <c r="E25" i="43"/>
  <c r="D25" i="43"/>
  <c r="C25" i="43"/>
  <c r="B25" i="43"/>
  <c r="A25" i="43"/>
  <c r="E10" i="43"/>
  <c r="D10" i="43"/>
  <c r="C10" i="43"/>
  <c r="B10" i="43"/>
  <c r="A10" i="43"/>
  <c r="E11" i="30" l="1"/>
  <c r="G14" i="45"/>
  <c r="G13" i="45"/>
  <c r="D18" i="44"/>
  <c r="D17" i="44"/>
  <c r="C19" i="31"/>
  <c r="C18" i="31"/>
  <c r="E13" i="45"/>
  <c r="I116" i="36"/>
  <c r="D14" i="45"/>
  <c r="D13" i="45"/>
  <c r="E16" i="44"/>
  <c r="C16" i="44"/>
  <c r="C15" i="44"/>
  <c r="C16" i="31"/>
  <c r="C13" i="45" s="1"/>
  <c r="E18" i="30"/>
  <c r="I58" i="43" l="1"/>
  <c r="G58" i="43"/>
  <c r="G55" i="43"/>
  <c r="E15" i="30" l="1"/>
  <c r="D12" i="42" l="1"/>
  <c r="E12" i="42"/>
  <c r="M41" i="36" l="1"/>
  <c r="N41" i="36"/>
  <c r="O41" i="36"/>
  <c r="P41" i="36"/>
  <c r="R41" i="36"/>
  <c r="G44" i="36"/>
  <c r="I40" i="43"/>
  <c r="I41" i="43"/>
  <c r="G40" i="43"/>
  <c r="B12" i="31"/>
  <c r="C12" i="31"/>
  <c r="B12" i="39"/>
  <c r="D12" i="39"/>
  <c r="F12" i="39"/>
  <c r="G12" i="39"/>
  <c r="H12" i="39"/>
  <c r="I12" i="39"/>
  <c r="J12" i="39"/>
  <c r="K12" i="39"/>
  <c r="L12" i="39"/>
  <c r="M12" i="39"/>
  <c r="N12" i="39"/>
  <c r="O12" i="39"/>
  <c r="P12" i="39"/>
  <c r="Q12" i="39"/>
  <c r="R12" i="39"/>
  <c r="S12" i="39"/>
  <c r="T12" i="39"/>
  <c r="U12" i="39"/>
  <c r="V12" i="39"/>
  <c r="W12" i="39"/>
  <c r="X12" i="39"/>
  <c r="B12" i="42"/>
  <c r="B10" i="30"/>
  <c r="C10" i="30"/>
  <c r="E12" i="30"/>
  <c r="B40" i="43" s="1"/>
  <c r="E14" i="30" l="1"/>
  <c r="E19" i="30"/>
  <c r="E20" i="30"/>
  <c r="E22" i="30"/>
  <c r="E24" i="30"/>
  <c r="E25" i="30"/>
  <c r="E26" i="30"/>
  <c r="E27" i="30"/>
  <c r="E28" i="30"/>
  <c r="E29" i="30"/>
  <c r="E30" i="30"/>
  <c r="E31" i="30"/>
  <c r="H41" i="47" l="1"/>
  <c r="I41" i="47"/>
  <c r="J41" i="47"/>
  <c r="K41" i="47"/>
  <c r="L41" i="47"/>
  <c r="M41" i="47"/>
  <c r="H42" i="47"/>
  <c r="I42" i="47"/>
  <c r="J42" i="47"/>
  <c r="K42" i="47"/>
  <c r="L42" i="47"/>
  <c r="M42" i="47"/>
  <c r="H43" i="47"/>
  <c r="I43" i="47"/>
  <c r="J43" i="47"/>
  <c r="K43" i="47"/>
  <c r="L43" i="47"/>
  <c r="M43" i="47"/>
  <c r="H44" i="47"/>
  <c r="I44" i="47"/>
  <c r="J44" i="47"/>
  <c r="K44" i="47"/>
  <c r="L44" i="47"/>
  <c r="M44" i="47"/>
  <c r="H45" i="47"/>
  <c r="I45" i="47"/>
  <c r="J45" i="47"/>
  <c r="K45" i="47"/>
  <c r="L45" i="47"/>
  <c r="M45" i="47"/>
  <c r="H46" i="47"/>
  <c r="I46" i="47"/>
  <c r="J46" i="47"/>
  <c r="K46" i="47"/>
  <c r="L46" i="47"/>
  <c r="M46" i="47"/>
  <c r="H47" i="47"/>
  <c r="I47" i="47"/>
  <c r="J47" i="47"/>
  <c r="K47" i="47"/>
  <c r="L47" i="47"/>
  <c r="M47" i="47"/>
  <c r="H48" i="47"/>
  <c r="I48" i="47"/>
  <c r="J48" i="47"/>
  <c r="K48" i="47"/>
  <c r="L48" i="47"/>
  <c r="M48" i="47"/>
  <c r="H49" i="47"/>
  <c r="I49" i="47"/>
  <c r="J49" i="47"/>
  <c r="K49" i="47"/>
  <c r="L49" i="47"/>
  <c r="M49" i="47"/>
  <c r="H50" i="47"/>
  <c r="I50" i="47"/>
  <c r="J50" i="47"/>
  <c r="K50" i="47"/>
  <c r="L50" i="47"/>
  <c r="M50" i="47"/>
  <c r="H51" i="47"/>
  <c r="I51" i="47"/>
  <c r="J51" i="47"/>
  <c r="K51" i="47"/>
  <c r="L51" i="47"/>
  <c r="M51" i="47"/>
  <c r="H52" i="47"/>
  <c r="I52" i="47"/>
  <c r="J52" i="47"/>
  <c r="K52" i="47"/>
  <c r="L52" i="47"/>
  <c r="M52" i="47"/>
  <c r="H53" i="47"/>
  <c r="I53" i="47"/>
  <c r="J53" i="47"/>
  <c r="K53" i="47"/>
  <c r="L53" i="47"/>
  <c r="M53" i="47"/>
  <c r="H54" i="47"/>
  <c r="I54" i="47"/>
  <c r="J54" i="47"/>
  <c r="K54" i="47"/>
  <c r="L54" i="47"/>
  <c r="M54" i="47"/>
  <c r="H55" i="47"/>
  <c r="I55" i="47"/>
  <c r="J55" i="47"/>
  <c r="K55" i="47"/>
  <c r="L55" i="47"/>
  <c r="M55" i="47"/>
  <c r="H56" i="47"/>
  <c r="I56" i="47"/>
  <c r="J56" i="47"/>
  <c r="K56" i="47"/>
  <c r="L56" i="47"/>
  <c r="M56" i="47"/>
  <c r="H57" i="47"/>
  <c r="I57" i="47"/>
  <c r="J57" i="47"/>
  <c r="K57" i="47"/>
  <c r="L57" i="47"/>
  <c r="M57" i="47"/>
  <c r="H58" i="47"/>
  <c r="I58" i="47"/>
  <c r="J58" i="47"/>
  <c r="K58" i="47"/>
  <c r="L58" i="47"/>
  <c r="M58" i="47"/>
  <c r="H59" i="47"/>
  <c r="I59" i="47"/>
  <c r="J59" i="47"/>
  <c r="K59" i="47"/>
  <c r="L59" i="47"/>
  <c r="M59" i="47"/>
  <c r="H60" i="47"/>
  <c r="I60" i="47"/>
  <c r="J60" i="47"/>
  <c r="K60" i="47"/>
  <c r="L60" i="47"/>
  <c r="M60" i="47"/>
  <c r="H61" i="47"/>
  <c r="I61" i="47"/>
  <c r="J61" i="47"/>
  <c r="K61" i="47"/>
  <c r="L61" i="47"/>
  <c r="M61" i="47"/>
  <c r="H62" i="47"/>
  <c r="I62" i="47"/>
  <c r="J62" i="47"/>
  <c r="K62" i="47"/>
  <c r="L62" i="47"/>
  <c r="M62" i="47"/>
  <c r="H63" i="47"/>
  <c r="I63" i="47"/>
  <c r="J63" i="47"/>
  <c r="K63" i="47"/>
  <c r="L63" i="47"/>
  <c r="M63" i="47"/>
  <c r="H64" i="47"/>
  <c r="I64" i="47"/>
  <c r="J64" i="47"/>
  <c r="K64" i="47"/>
  <c r="L64" i="47"/>
  <c r="M64" i="47"/>
  <c r="H65" i="47"/>
  <c r="I65" i="47"/>
  <c r="J65" i="47"/>
  <c r="K65" i="47"/>
  <c r="L65" i="47"/>
  <c r="M65" i="47"/>
  <c r="H66" i="47"/>
  <c r="I66" i="47"/>
  <c r="J66" i="47"/>
  <c r="K66" i="47"/>
  <c r="L66" i="47"/>
  <c r="M66" i="47"/>
  <c r="H67" i="47"/>
  <c r="I67" i="47"/>
  <c r="J67" i="47"/>
  <c r="K67" i="47"/>
  <c r="L67" i="47"/>
  <c r="M67" i="47"/>
  <c r="H68" i="47"/>
  <c r="I68" i="47"/>
  <c r="J68" i="47"/>
  <c r="K68" i="47"/>
  <c r="L68" i="47"/>
  <c r="M68" i="47"/>
  <c r="H69" i="47"/>
  <c r="I69" i="47"/>
  <c r="J69" i="47"/>
  <c r="K69" i="47"/>
  <c r="L69" i="47"/>
  <c r="M69" i="47"/>
  <c r="H70" i="47"/>
  <c r="I70" i="47"/>
  <c r="J70" i="47"/>
  <c r="K70" i="47"/>
  <c r="L70" i="47"/>
  <c r="M70" i="47"/>
  <c r="H71" i="47"/>
  <c r="I71" i="47"/>
  <c r="J71" i="47"/>
  <c r="K71" i="47"/>
  <c r="L71" i="47"/>
  <c r="M71" i="47"/>
  <c r="H72" i="47"/>
  <c r="I72" i="47"/>
  <c r="J72" i="47"/>
  <c r="K72" i="47"/>
  <c r="L72" i="47"/>
  <c r="M72" i="47"/>
  <c r="H73" i="47"/>
  <c r="I73" i="47"/>
  <c r="J73" i="47"/>
  <c r="K73" i="47"/>
  <c r="L73" i="47"/>
  <c r="M73" i="47"/>
  <c r="H74" i="47"/>
  <c r="I74" i="47"/>
  <c r="J74" i="47"/>
  <c r="K74" i="47"/>
  <c r="L74" i="47"/>
  <c r="M74" i="47"/>
  <c r="H75" i="47"/>
  <c r="I75" i="47"/>
  <c r="J75" i="47"/>
  <c r="K75" i="47"/>
  <c r="L75" i="47"/>
  <c r="M75" i="47"/>
  <c r="H76" i="47"/>
  <c r="I76" i="47"/>
  <c r="J76" i="47"/>
  <c r="K76" i="47"/>
  <c r="L76" i="47"/>
  <c r="M76" i="47"/>
  <c r="H77" i="47"/>
  <c r="I77" i="47"/>
  <c r="J77" i="47"/>
  <c r="K77" i="47"/>
  <c r="L77" i="47"/>
  <c r="M77" i="47"/>
  <c r="H78" i="47"/>
  <c r="I78" i="47"/>
  <c r="J78" i="47"/>
  <c r="K78" i="47"/>
  <c r="L78" i="47"/>
  <c r="M78" i="47"/>
  <c r="H79" i="47"/>
  <c r="I79" i="47"/>
  <c r="J79" i="47"/>
  <c r="K79" i="47"/>
  <c r="L79" i="47"/>
  <c r="M79" i="47"/>
  <c r="H80" i="47"/>
  <c r="I80" i="47"/>
  <c r="J80" i="47"/>
  <c r="K80" i="47"/>
  <c r="L80" i="47"/>
  <c r="M80" i="47"/>
  <c r="H81" i="47"/>
  <c r="I81" i="47"/>
  <c r="J81" i="47"/>
  <c r="K81" i="47"/>
  <c r="L81" i="47"/>
  <c r="M81" i="47"/>
  <c r="H82" i="47"/>
  <c r="I82" i="47"/>
  <c r="J82" i="47"/>
  <c r="K82" i="47"/>
  <c r="L82" i="47"/>
  <c r="M82" i="47"/>
  <c r="H83" i="47"/>
  <c r="I83" i="47"/>
  <c r="J83" i="47"/>
  <c r="K83" i="47"/>
  <c r="L83" i="47"/>
  <c r="M83" i="47"/>
  <c r="H84" i="47"/>
  <c r="I84" i="47"/>
  <c r="J84" i="47"/>
  <c r="K84" i="47"/>
  <c r="L84" i="47"/>
  <c r="M84" i="47"/>
  <c r="H85" i="47"/>
  <c r="I85" i="47"/>
  <c r="J85" i="47"/>
  <c r="K85" i="47"/>
  <c r="L85" i="47"/>
  <c r="M85" i="47"/>
  <c r="H86" i="47"/>
  <c r="I86" i="47"/>
  <c r="J86" i="47"/>
  <c r="K86" i="47"/>
  <c r="L86" i="47"/>
  <c r="M86" i="47"/>
  <c r="H87" i="47"/>
  <c r="I87" i="47"/>
  <c r="J87" i="47"/>
  <c r="K87" i="47"/>
  <c r="L87" i="47"/>
  <c r="M87" i="47"/>
  <c r="H88" i="47"/>
  <c r="I88" i="47"/>
  <c r="J88" i="47"/>
  <c r="K88" i="47"/>
  <c r="L88" i="47"/>
  <c r="M88" i="47"/>
  <c r="H89" i="47"/>
  <c r="I89" i="47"/>
  <c r="J89" i="47"/>
  <c r="K89" i="47"/>
  <c r="L89" i="47"/>
  <c r="M89" i="47"/>
  <c r="H90" i="47"/>
  <c r="I90" i="47"/>
  <c r="J90" i="47"/>
  <c r="K90" i="47"/>
  <c r="L90" i="47"/>
  <c r="M90" i="47"/>
  <c r="H91" i="47"/>
  <c r="I91" i="47"/>
  <c r="J91" i="47"/>
  <c r="K91" i="47"/>
  <c r="L91" i="47"/>
  <c r="M91" i="47"/>
  <c r="H92" i="47"/>
  <c r="I92" i="47"/>
  <c r="J92" i="47"/>
  <c r="K92" i="47"/>
  <c r="L92" i="47"/>
  <c r="M92" i="47"/>
  <c r="H93" i="47"/>
  <c r="I93" i="47"/>
  <c r="J93" i="47"/>
  <c r="K93" i="47"/>
  <c r="L93" i="47"/>
  <c r="M93" i="47"/>
  <c r="H94" i="47"/>
  <c r="I94" i="47"/>
  <c r="J94" i="47"/>
  <c r="K94" i="47"/>
  <c r="L94" i="47"/>
  <c r="M94" i="47"/>
  <c r="H95" i="47"/>
  <c r="I95" i="47"/>
  <c r="J95" i="47"/>
  <c r="K95" i="47"/>
  <c r="L95" i="47"/>
  <c r="M95" i="47"/>
  <c r="H96" i="47"/>
  <c r="I96" i="47"/>
  <c r="J96" i="47"/>
  <c r="K96" i="47"/>
  <c r="L96" i="47"/>
  <c r="M96" i="47"/>
  <c r="H97" i="47"/>
  <c r="I97" i="47"/>
  <c r="J97" i="47"/>
  <c r="K97" i="47"/>
  <c r="L97" i="47"/>
  <c r="M97" i="47"/>
  <c r="H98" i="47"/>
  <c r="I98" i="47"/>
  <c r="J98" i="47"/>
  <c r="K98" i="47"/>
  <c r="L98" i="47"/>
  <c r="M98" i="47"/>
  <c r="H99" i="47"/>
  <c r="I99" i="47"/>
  <c r="J99" i="47"/>
  <c r="K99" i="47"/>
  <c r="L99" i="47"/>
  <c r="M99" i="47"/>
  <c r="H100" i="47"/>
  <c r="I100" i="47"/>
  <c r="J100" i="47"/>
  <c r="K100" i="47"/>
  <c r="L100" i="47"/>
  <c r="M100" i="47"/>
  <c r="H101" i="47"/>
  <c r="I101" i="47"/>
  <c r="J101" i="47"/>
  <c r="K101" i="47"/>
  <c r="L101" i="47"/>
  <c r="M101" i="47"/>
  <c r="H102" i="47"/>
  <c r="I102" i="47"/>
  <c r="J102" i="47"/>
  <c r="K102" i="47"/>
  <c r="L102" i="47"/>
  <c r="M102" i="47"/>
  <c r="H103" i="47"/>
  <c r="I103" i="47"/>
  <c r="J103" i="47"/>
  <c r="K103" i="47"/>
  <c r="L103" i="47"/>
  <c r="M103" i="47"/>
  <c r="H104" i="47"/>
  <c r="I104" i="47"/>
  <c r="J104" i="47"/>
  <c r="K104" i="47"/>
  <c r="L104" i="47"/>
  <c r="M104" i="47"/>
  <c r="H105" i="47"/>
  <c r="I105" i="47"/>
  <c r="J105" i="47"/>
  <c r="K105" i="47"/>
  <c r="L105" i="47"/>
  <c r="M105" i="47"/>
  <c r="H106" i="47"/>
  <c r="I106" i="47"/>
  <c r="J106" i="47"/>
  <c r="K106" i="47"/>
  <c r="L106" i="47"/>
  <c r="M106" i="47"/>
  <c r="H107" i="47"/>
  <c r="I107" i="47"/>
  <c r="J107" i="47"/>
  <c r="K107" i="47"/>
  <c r="L107" i="47"/>
  <c r="M107" i="47"/>
  <c r="H108" i="47"/>
  <c r="I108" i="47"/>
  <c r="J108" i="47"/>
  <c r="K108" i="47"/>
  <c r="L108" i="47"/>
  <c r="M108" i="47"/>
  <c r="H109" i="47"/>
  <c r="I109" i="47"/>
  <c r="J109" i="47"/>
  <c r="K109" i="47"/>
  <c r="L109" i="47"/>
  <c r="M109" i="47"/>
  <c r="H110" i="47"/>
  <c r="I110" i="47"/>
  <c r="J110" i="47"/>
  <c r="K110" i="47"/>
  <c r="L110" i="47"/>
  <c r="M110" i="47"/>
  <c r="H111" i="47"/>
  <c r="I111" i="47"/>
  <c r="J111" i="47"/>
  <c r="K111" i="47"/>
  <c r="L111" i="47"/>
  <c r="M111" i="47"/>
  <c r="H112" i="47"/>
  <c r="I112" i="47"/>
  <c r="J112" i="47"/>
  <c r="K112" i="47"/>
  <c r="L112" i="47"/>
  <c r="M112" i="47"/>
  <c r="H113" i="47"/>
  <c r="I113" i="47"/>
  <c r="J113" i="47"/>
  <c r="K113" i="47"/>
  <c r="L113" i="47"/>
  <c r="M113" i="47"/>
  <c r="H114" i="47"/>
  <c r="I114" i="47"/>
  <c r="J114" i="47"/>
  <c r="K114" i="47"/>
  <c r="L114" i="47"/>
  <c r="M114" i="47"/>
  <c r="H115" i="47"/>
  <c r="I115" i="47"/>
  <c r="J115" i="47"/>
  <c r="K115" i="47"/>
  <c r="L115" i="47"/>
  <c r="M115" i="47"/>
  <c r="H116" i="47"/>
  <c r="I116" i="47"/>
  <c r="J116" i="47"/>
  <c r="K116" i="47"/>
  <c r="L116" i="47"/>
  <c r="M116" i="47"/>
  <c r="H117" i="47"/>
  <c r="I117" i="47"/>
  <c r="J117" i="47"/>
  <c r="K117" i="47"/>
  <c r="L117" i="47"/>
  <c r="M117" i="47"/>
  <c r="H118" i="47"/>
  <c r="I118" i="47"/>
  <c r="J118" i="47"/>
  <c r="K118" i="47"/>
  <c r="L118" i="47"/>
  <c r="M118" i="47"/>
  <c r="H119" i="47"/>
  <c r="I119" i="47"/>
  <c r="J119" i="47"/>
  <c r="K119" i="47"/>
  <c r="L119" i="47"/>
  <c r="M119" i="47"/>
  <c r="H120" i="47"/>
  <c r="I120" i="47"/>
  <c r="J120" i="47"/>
  <c r="K120" i="47"/>
  <c r="L120" i="47"/>
  <c r="M120" i="47"/>
  <c r="H121" i="47"/>
  <c r="I121" i="47"/>
  <c r="J121" i="47"/>
  <c r="K121" i="47"/>
  <c r="L121" i="47"/>
  <c r="M121" i="47"/>
  <c r="H122" i="47"/>
  <c r="I122" i="47"/>
  <c r="J122" i="47"/>
  <c r="K122" i="47"/>
  <c r="L122" i="47"/>
  <c r="M122" i="47"/>
  <c r="H123" i="47"/>
  <c r="I123" i="47"/>
  <c r="J123" i="47"/>
  <c r="K123" i="47"/>
  <c r="L123" i="47"/>
  <c r="M123" i="47"/>
  <c r="H124" i="47"/>
  <c r="I124" i="47"/>
  <c r="J124" i="47"/>
  <c r="K124" i="47"/>
  <c r="L124" i="47"/>
  <c r="M124" i="47"/>
  <c r="H125" i="47"/>
  <c r="I125" i="47"/>
  <c r="J125" i="47"/>
  <c r="K125" i="47"/>
  <c r="L125" i="47"/>
  <c r="M125" i="47"/>
  <c r="H126" i="47"/>
  <c r="I126" i="47"/>
  <c r="J126" i="47"/>
  <c r="K126" i="47"/>
  <c r="L126" i="47"/>
  <c r="M126" i="47"/>
  <c r="H127" i="47"/>
  <c r="I127" i="47"/>
  <c r="J127" i="47"/>
  <c r="K127" i="47"/>
  <c r="L127" i="47"/>
  <c r="M127" i="47"/>
  <c r="H128" i="47"/>
  <c r="I128" i="47"/>
  <c r="J128" i="47"/>
  <c r="K128" i="47"/>
  <c r="L128" i="47"/>
  <c r="M128" i="47"/>
  <c r="H129" i="47"/>
  <c r="I129" i="47"/>
  <c r="J129" i="47"/>
  <c r="K129" i="47"/>
  <c r="L129" i="47"/>
  <c r="M129" i="47"/>
  <c r="H130" i="47"/>
  <c r="I130" i="47"/>
  <c r="J130" i="47"/>
  <c r="K130" i="47"/>
  <c r="L130" i="47"/>
  <c r="M130" i="47"/>
  <c r="H131" i="47"/>
  <c r="I131" i="47"/>
  <c r="J131" i="47"/>
  <c r="K131" i="47"/>
  <c r="L131" i="47"/>
  <c r="M131" i="47"/>
  <c r="H132" i="47"/>
  <c r="I132" i="47"/>
  <c r="J132" i="47"/>
  <c r="K132" i="47"/>
  <c r="L132" i="47"/>
  <c r="M132" i="47"/>
  <c r="H133" i="47"/>
  <c r="I133" i="47"/>
  <c r="J133" i="47"/>
  <c r="K133" i="47"/>
  <c r="L133" i="47"/>
  <c r="M133" i="47"/>
  <c r="H134" i="47"/>
  <c r="I134" i="47"/>
  <c r="J134" i="47"/>
  <c r="K134" i="47"/>
  <c r="L134" i="47"/>
  <c r="M134" i="47"/>
  <c r="H135" i="47"/>
  <c r="I135" i="47"/>
  <c r="J135" i="47"/>
  <c r="K135" i="47"/>
  <c r="L135" i="47"/>
  <c r="M135" i="47"/>
  <c r="H136" i="47"/>
  <c r="I136" i="47"/>
  <c r="J136" i="47"/>
  <c r="K136" i="47"/>
  <c r="L136" i="47"/>
  <c r="M136" i="47"/>
  <c r="H137" i="47"/>
  <c r="I137" i="47"/>
  <c r="J137" i="47"/>
  <c r="K137" i="47"/>
  <c r="L137" i="47"/>
  <c r="M137" i="47"/>
  <c r="H138" i="47"/>
  <c r="I138" i="47"/>
  <c r="J138" i="47"/>
  <c r="K138" i="47"/>
  <c r="L138" i="47"/>
  <c r="M138" i="47"/>
  <c r="H139" i="47"/>
  <c r="I139" i="47"/>
  <c r="J139" i="47"/>
  <c r="K139" i="47"/>
  <c r="L139" i="47"/>
  <c r="M139" i="47"/>
  <c r="H140" i="47"/>
  <c r="I140" i="47"/>
  <c r="J140" i="47"/>
  <c r="K140" i="47"/>
  <c r="L140" i="47"/>
  <c r="M140" i="47"/>
  <c r="H141" i="47"/>
  <c r="I141" i="47"/>
  <c r="J141" i="47"/>
  <c r="K141" i="47"/>
  <c r="L141" i="47"/>
  <c r="M141" i="47"/>
  <c r="H142" i="47"/>
  <c r="I142" i="47"/>
  <c r="J142" i="47"/>
  <c r="K142" i="47"/>
  <c r="L142" i="47"/>
  <c r="M142" i="47"/>
  <c r="H143" i="47"/>
  <c r="I143" i="47"/>
  <c r="J143" i="47"/>
  <c r="K143" i="47"/>
  <c r="L143" i="47"/>
  <c r="M143" i="47"/>
  <c r="H144" i="47"/>
  <c r="I144" i="47"/>
  <c r="J144" i="47"/>
  <c r="K144" i="47"/>
  <c r="L144" i="47"/>
  <c r="M144" i="47"/>
  <c r="H145" i="47"/>
  <c r="I145" i="47"/>
  <c r="J145" i="47"/>
  <c r="K145" i="47"/>
  <c r="L145" i="47"/>
  <c r="M145" i="47"/>
  <c r="H146" i="47"/>
  <c r="I146" i="47"/>
  <c r="J146" i="47"/>
  <c r="K146" i="47"/>
  <c r="L146" i="47"/>
  <c r="M146" i="47"/>
  <c r="H147" i="47"/>
  <c r="I147" i="47"/>
  <c r="J147" i="47"/>
  <c r="K147" i="47"/>
  <c r="L147" i="47"/>
  <c r="M147" i="47"/>
  <c r="H148" i="47"/>
  <c r="I148" i="47"/>
  <c r="J148" i="47"/>
  <c r="K148" i="47"/>
  <c r="L148" i="47"/>
  <c r="M148" i="47"/>
  <c r="H149" i="47"/>
  <c r="I149" i="47"/>
  <c r="J149" i="47"/>
  <c r="K149" i="47"/>
  <c r="L149" i="47"/>
  <c r="M149" i="47"/>
  <c r="H150" i="47"/>
  <c r="I150" i="47"/>
  <c r="J150" i="47"/>
  <c r="K150" i="47"/>
  <c r="L150" i="47"/>
  <c r="M150" i="47"/>
  <c r="H151" i="47"/>
  <c r="I151" i="47"/>
  <c r="J151" i="47"/>
  <c r="K151" i="47"/>
  <c r="L151" i="47"/>
  <c r="M151" i="47"/>
  <c r="H152" i="47"/>
  <c r="I152" i="47"/>
  <c r="J152" i="47"/>
  <c r="K152" i="47"/>
  <c r="L152" i="47"/>
  <c r="M152" i="47"/>
  <c r="H153" i="47"/>
  <c r="I153" i="47"/>
  <c r="J153" i="47"/>
  <c r="K153" i="47"/>
  <c r="L153" i="47"/>
  <c r="M153" i="47"/>
  <c r="H154" i="47"/>
  <c r="I154" i="47"/>
  <c r="J154" i="47"/>
  <c r="K154" i="47"/>
  <c r="L154" i="47"/>
  <c r="M154" i="47"/>
  <c r="H155" i="47"/>
  <c r="I155" i="47"/>
  <c r="J155" i="47"/>
  <c r="K155" i="47"/>
  <c r="L155" i="47"/>
  <c r="M155" i="47"/>
  <c r="H156" i="47"/>
  <c r="I156" i="47"/>
  <c r="J156" i="47"/>
  <c r="K156" i="47"/>
  <c r="L156" i="47"/>
  <c r="M156" i="47"/>
  <c r="H157" i="47"/>
  <c r="I157" i="47"/>
  <c r="J157" i="47"/>
  <c r="K157" i="47"/>
  <c r="L157" i="47"/>
  <c r="M157" i="47"/>
  <c r="H158" i="47"/>
  <c r="I158" i="47"/>
  <c r="J158" i="47"/>
  <c r="K158" i="47"/>
  <c r="L158" i="47"/>
  <c r="M158" i="47"/>
  <c r="H159" i="47"/>
  <c r="I159" i="47"/>
  <c r="J159" i="47"/>
  <c r="K159" i="47"/>
  <c r="L159" i="47"/>
  <c r="M159" i="47"/>
  <c r="H160" i="47"/>
  <c r="I160" i="47"/>
  <c r="J160" i="47"/>
  <c r="K160" i="47"/>
  <c r="L160" i="47"/>
  <c r="M160" i="47"/>
  <c r="H161" i="47"/>
  <c r="I161" i="47"/>
  <c r="J161" i="47"/>
  <c r="K161" i="47"/>
  <c r="L161" i="47"/>
  <c r="M161" i="47"/>
  <c r="H162" i="47"/>
  <c r="I162" i="47"/>
  <c r="J162" i="47"/>
  <c r="K162" i="47"/>
  <c r="L162" i="47"/>
  <c r="M162" i="47"/>
  <c r="H163" i="47"/>
  <c r="I163" i="47"/>
  <c r="J163" i="47"/>
  <c r="K163" i="47"/>
  <c r="L163" i="47"/>
  <c r="M163" i="47"/>
  <c r="H164" i="47"/>
  <c r="I164" i="47"/>
  <c r="J164" i="47"/>
  <c r="K164" i="47"/>
  <c r="L164" i="47"/>
  <c r="M164" i="47"/>
  <c r="H165" i="47"/>
  <c r="I165" i="47"/>
  <c r="J165" i="47"/>
  <c r="K165" i="47"/>
  <c r="L165" i="47"/>
  <c r="M165" i="47"/>
  <c r="H166" i="47"/>
  <c r="I166" i="47"/>
  <c r="J166" i="47"/>
  <c r="K166" i="47"/>
  <c r="L166" i="47"/>
  <c r="M166" i="47"/>
  <c r="H167" i="47"/>
  <c r="I167" i="47"/>
  <c r="J167" i="47"/>
  <c r="K167" i="47"/>
  <c r="L167" i="47"/>
  <c r="M167" i="47"/>
  <c r="H168" i="47"/>
  <c r="I168" i="47"/>
  <c r="J168" i="47"/>
  <c r="K168" i="47"/>
  <c r="L168" i="47"/>
  <c r="M168" i="47"/>
  <c r="H169" i="47"/>
  <c r="I169" i="47"/>
  <c r="J169" i="47"/>
  <c r="K169" i="47"/>
  <c r="L169" i="47"/>
  <c r="M169" i="47"/>
  <c r="H170" i="47"/>
  <c r="I170" i="47"/>
  <c r="J170" i="47"/>
  <c r="K170" i="47"/>
  <c r="L170" i="47"/>
  <c r="M170" i="47"/>
  <c r="H171" i="47"/>
  <c r="I171" i="47"/>
  <c r="J171" i="47"/>
  <c r="K171" i="47"/>
  <c r="L171" i="47"/>
  <c r="M171" i="47"/>
  <c r="H172" i="47"/>
  <c r="I172" i="47"/>
  <c r="J172" i="47"/>
  <c r="K172" i="47"/>
  <c r="L172" i="47"/>
  <c r="M172" i="47"/>
  <c r="H173" i="47"/>
  <c r="I173" i="47"/>
  <c r="J173" i="47"/>
  <c r="K173" i="47"/>
  <c r="L173" i="47"/>
  <c r="M173" i="47"/>
  <c r="H174" i="47"/>
  <c r="I174" i="47"/>
  <c r="J174" i="47"/>
  <c r="K174" i="47"/>
  <c r="L174" i="47"/>
  <c r="M174" i="47"/>
  <c r="H175" i="47"/>
  <c r="I175" i="47"/>
  <c r="J175" i="47"/>
  <c r="K175" i="47"/>
  <c r="L175" i="47"/>
  <c r="M175" i="47"/>
  <c r="H176" i="47"/>
  <c r="I176" i="47"/>
  <c r="J176" i="47"/>
  <c r="K176" i="47"/>
  <c r="L176" i="47"/>
  <c r="M176" i="47"/>
  <c r="H177" i="47"/>
  <c r="I177" i="47"/>
  <c r="J177" i="47"/>
  <c r="K177" i="47"/>
  <c r="L177" i="47"/>
  <c r="M177" i="47"/>
  <c r="H178" i="47"/>
  <c r="I178" i="47"/>
  <c r="J178" i="47"/>
  <c r="K178" i="47"/>
  <c r="L178" i="47"/>
  <c r="M178" i="47"/>
  <c r="H179" i="47"/>
  <c r="I179" i="47"/>
  <c r="J179" i="47"/>
  <c r="K179" i="47"/>
  <c r="L179" i="47"/>
  <c r="M179" i="47"/>
  <c r="H180" i="47"/>
  <c r="I180" i="47"/>
  <c r="J180" i="47"/>
  <c r="K180" i="47"/>
  <c r="L180" i="47"/>
  <c r="M180" i="47"/>
  <c r="H181" i="47"/>
  <c r="I181" i="47"/>
  <c r="J181" i="47"/>
  <c r="K181" i="47"/>
  <c r="L181" i="47"/>
  <c r="M181" i="47"/>
  <c r="H182" i="47"/>
  <c r="I182" i="47"/>
  <c r="J182" i="47"/>
  <c r="K182" i="47"/>
  <c r="L182" i="47"/>
  <c r="M182" i="47"/>
  <c r="H183" i="47"/>
  <c r="I183" i="47"/>
  <c r="J183" i="47"/>
  <c r="K183" i="47"/>
  <c r="L183" i="47"/>
  <c r="M183" i="47"/>
  <c r="H184" i="47"/>
  <c r="I184" i="47"/>
  <c r="J184" i="47"/>
  <c r="K184" i="47"/>
  <c r="L184" i="47"/>
  <c r="M184" i="47"/>
  <c r="H185" i="47"/>
  <c r="I185" i="47"/>
  <c r="J185" i="47"/>
  <c r="K185" i="47"/>
  <c r="L185" i="47"/>
  <c r="M185" i="47"/>
  <c r="H186" i="47"/>
  <c r="I186" i="47"/>
  <c r="J186" i="47"/>
  <c r="K186" i="47"/>
  <c r="L186" i="47"/>
  <c r="M186" i="47"/>
  <c r="H187" i="47"/>
  <c r="I187" i="47"/>
  <c r="J187" i="47"/>
  <c r="K187" i="47"/>
  <c r="L187" i="47"/>
  <c r="M187" i="47"/>
  <c r="H188" i="47"/>
  <c r="I188" i="47"/>
  <c r="J188" i="47"/>
  <c r="K188" i="47"/>
  <c r="L188" i="47"/>
  <c r="M188" i="47"/>
  <c r="H189" i="47"/>
  <c r="I189" i="47"/>
  <c r="J189" i="47"/>
  <c r="K189" i="47"/>
  <c r="L189" i="47"/>
  <c r="M189" i="47"/>
  <c r="H190" i="47"/>
  <c r="I190" i="47"/>
  <c r="J190" i="47"/>
  <c r="K190" i="47"/>
  <c r="L190" i="47"/>
  <c r="M190" i="47"/>
  <c r="H191" i="47"/>
  <c r="I191" i="47"/>
  <c r="J191" i="47"/>
  <c r="K191" i="47"/>
  <c r="L191" i="47"/>
  <c r="M191" i="47"/>
  <c r="H192" i="47"/>
  <c r="I192" i="47"/>
  <c r="J192" i="47"/>
  <c r="K192" i="47"/>
  <c r="L192" i="47"/>
  <c r="M192" i="47"/>
  <c r="H193" i="47"/>
  <c r="I193" i="47"/>
  <c r="J193" i="47"/>
  <c r="K193" i="47"/>
  <c r="L193" i="47"/>
  <c r="M193" i="47"/>
  <c r="H194" i="47"/>
  <c r="I194" i="47"/>
  <c r="J194" i="47"/>
  <c r="K194" i="47"/>
  <c r="L194" i="47"/>
  <c r="M194" i="47"/>
  <c r="H195" i="47"/>
  <c r="I195" i="47"/>
  <c r="J195" i="47"/>
  <c r="K195" i="47"/>
  <c r="L195" i="47"/>
  <c r="M195" i="47"/>
  <c r="H196" i="47"/>
  <c r="I196" i="47"/>
  <c r="J196" i="47"/>
  <c r="K196" i="47"/>
  <c r="L196" i="47"/>
  <c r="M196" i="47"/>
  <c r="H197" i="47"/>
  <c r="I197" i="47"/>
  <c r="J197" i="47"/>
  <c r="K197" i="47"/>
  <c r="L197" i="47"/>
  <c r="M197" i="47"/>
  <c r="H198" i="47"/>
  <c r="I198" i="47"/>
  <c r="J198" i="47"/>
  <c r="K198" i="47"/>
  <c r="L198" i="47"/>
  <c r="M198" i="47"/>
  <c r="H199" i="47"/>
  <c r="I199" i="47"/>
  <c r="J199" i="47"/>
  <c r="K199" i="47"/>
  <c r="L199" i="47"/>
  <c r="M199" i="47"/>
  <c r="H200" i="47"/>
  <c r="I200" i="47"/>
  <c r="J200" i="47"/>
  <c r="K200" i="47"/>
  <c r="L200" i="47"/>
  <c r="M200" i="47"/>
  <c r="H201" i="47"/>
  <c r="I201" i="47"/>
  <c r="J201" i="47"/>
  <c r="K201" i="47"/>
  <c r="L201" i="47"/>
  <c r="M201" i="47"/>
  <c r="H202" i="47"/>
  <c r="I202" i="47"/>
  <c r="J202" i="47"/>
  <c r="K202" i="47"/>
  <c r="L202" i="47"/>
  <c r="M202" i="47"/>
  <c r="H203" i="47"/>
  <c r="I203" i="47"/>
  <c r="J203" i="47"/>
  <c r="K203" i="47"/>
  <c r="L203" i="47"/>
  <c r="M203" i="47"/>
  <c r="H204" i="47"/>
  <c r="I204" i="47"/>
  <c r="J204" i="47"/>
  <c r="K204" i="47"/>
  <c r="L204" i="47"/>
  <c r="M204" i="47"/>
  <c r="H205" i="47"/>
  <c r="I205" i="47"/>
  <c r="J205" i="47"/>
  <c r="K205" i="47"/>
  <c r="L205" i="47"/>
  <c r="M205" i="47"/>
  <c r="H206" i="47"/>
  <c r="I206" i="47"/>
  <c r="J206" i="47"/>
  <c r="K206" i="47"/>
  <c r="L206" i="47"/>
  <c r="M206" i="47"/>
  <c r="H207" i="47"/>
  <c r="I207" i="47"/>
  <c r="J207" i="47"/>
  <c r="K207" i="47"/>
  <c r="L207" i="47"/>
  <c r="M207" i="47"/>
  <c r="H208" i="47"/>
  <c r="I208" i="47"/>
  <c r="J208" i="47"/>
  <c r="K208" i="47"/>
  <c r="L208" i="47"/>
  <c r="M208" i="47"/>
  <c r="H209" i="47"/>
  <c r="I209" i="47"/>
  <c r="J209" i="47"/>
  <c r="K209" i="47"/>
  <c r="L209" i="47"/>
  <c r="M209" i="47"/>
  <c r="H210" i="47"/>
  <c r="I210" i="47"/>
  <c r="J210" i="47"/>
  <c r="K210" i="47"/>
  <c r="L210" i="47"/>
  <c r="M210" i="47"/>
  <c r="H211" i="47"/>
  <c r="I211" i="47"/>
  <c r="J211" i="47"/>
  <c r="K211" i="47"/>
  <c r="L211" i="47"/>
  <c r="M211" i="47"/>
  <c r="H212" i="47"/>
  <c r="I212" i="47"/>
  <c r="J212" i="47"/>
  <c r="K212" i="47"/>
  <c r="L212" i="47"/>
  <c r="M212" i="47"/>
  <c r="H213" i="47"/>
  <c r="I213" i="47"/>
  <c r="J213" i="47"/>
  <c r="K213" i="47"/>
  <c r="L213" i="47"/>
  <c r="M213" i="47"/>
  <c r="H214" i="47"/>
  <c r="I214" i="47"/>
  <c r="J214" i="47"/>
  <c r="K214" i="47"/>
  <c r="L214" i="47"/>
  <c r="M214" i="47"/>
  <c r="H215" i="47"/>
  <c r="I215" i="47"/>
  <c r="J215" i="47"/>
  <c r="K215" i="47"/>
  <c r="L215" i="47"/>
  <c r="M215" i="47"/>
  <c r="H216" i="47"/>
  <c r="I216" i="47"/>
  <c r="J216" i="47"/>
  <c r="K216" i="47"/>
  <c r="L216" i="47"/>
  <c r="M216" i="47"/>
  <c r="H217" i="47"/>
  <c r="I217" i="47"/>
  <c r="J217" i="47"/>
  <c r="K217" i="47"/>
  <c r="L217" i="47"/>
  <c r="M217" i="47"/>
  <c r="H218" i="47"/>
  <c r="I218" i="47"/>
  <c r="J218" i="47"/>
  <c r="K218" i="47"/>
  <c r="L218" i="47"/>
  <c r="M218" i="47"/>
  <c r="H219" i="47"/>
  <c r="I219" i="47"/>
  <c r="J219" i="47"/>
  <c r="K219" i="47"/>
  <c r="L219" i="47"/>
  <c r="M219" i="47"/>
  <c r="H220" i="47"/>
  <c r="I220" i="47"/>
  <c r="J220" i="47"/>
  <c r="K220" i="47"/>
  <c r="L220" i="47"/>
  <c r="M220" i="47"/>
  <c r="H221" i="47"/>
  <c r="I221" i="47"/>
  <c r="J221" i="47"/>
  <c r="K221" i="47"/>
  <c r="L221" i="47"/>
  <c r="M221" i="47"/>
  <c r="H222" i="47"/>
  <c r="I222" i="47"/>
  <c r="J222" i="47"/>
  <c r="K222" i="47"/>
  <c r="L222" i="47"/>
  <c r="M222" i="47"/>
  <c r="H223" i="47"/>
  <c r="I223" i="47"/>
  <c r="J223" i="47"/>
  <c r="K223" i="47"/>
  <c r="L223" i="47"/>
  <c r="M223" i="47"/>
  <c r="H224" i="47"/>
  <c r="I224" i="47"/>
  <c r="J224" i="47"/>
  <c r="K224" i="47"/>
  <c r="L224" i="47"/>
  <c r="M224" i="47"/>
  <c r="H225" i="47"/>
  <c r="I225" i="47"/>
  <c r="J225" i="47"/>
  <c r="K225" i="47"/>
  <c r="L225" i="47"/>
  <c r="M225" i="47"/>
  <c r="H226" i="47"/>
  <c r="I226" i="47"/>
  <c r="J226" i="47"/>
  <c r="K226" i="47"/>
  <c r="L226" i="47"/>
  <c r="M226" i="47"/>
  <c r="H227" i="47"/>
  <c r="I227" i="47"/>
  <c r="J227" i="47"/>
  <c r="K227" i="47"/>
  <c r="L227" i="47"/>
  <c r="M227" i="47"/>
  <c r="H228" i="47"/>
  <c r="I228" i="47"/>
  <c r="J228" i="47"/>
  <c r="K228" i="47"/>
  <c r="L228" i="47"/>
  <c r="M228" i="47"/>
  <c r="H229" i="47"/>
  <c r="I229" i="47"/>
  <c r="J229" i="47"/>
  <c r="K229" i="47"/>
  <c r="L229" i="47"/>
  <c r="M229" i="47"/>
  <c r="H230" i="47"/>
  <c r="I230" i="47"/>
  <c r="J230" i="47"/>
  <c r="K230" i="47"/>
  <c r="L230" i="47"/>
  <c r="M230" i="47"/>
  <c r="H231" i="47"/>
  <c r="I231" i="47"/>
  <c r="J231" i="47"/>
  <c r="K231" i="47"/>
  <c r="L231" i="47"/>
  <c r="M231" i="47"/>
  <c r="H232" i="47"/>
  <c r="I232" i="47"/>
  <c r="J232" i="47"/>
  <c r="K232" i="47"/>
  <c r="L232" i="47"/>
  <c r="M232" i="47"/>
  <c r="H233" i="47"/>
  <c r="I233" i="47"/>
  <c r="J233" i="47"/>
  <c r="K233" i="47"/>
  <c r="L233" i="47"/>
  <c r="M233" i="47"/>
  <c r="H234" i="47"/>
  <c r="I234" i="47"/>
  <c r="J234" i="47"/>
  <c r="K234" i="47"/>
  <c r="L234" i="47"/>
  <c r="M234" i="47"/>
  <c r="H235" i="47"/>
  <c r="I235" i="47"/>
  <c r="J235" i="47"/>
  <c r="K235" i="47"/>
  <c r="L235" i="47"/>
  <c r="M235" i="47"/>
  <c r="H236" i="47"/>
  <c r="I236" i="47"/>
  <c r="J236" i="47"/>
  <c r="K236" i="47"/>
  <c r="L236" i="47"/>
  <c r="M236" i="47"/>
  <c r="H237" i="47"/>
  <c r="I237" i="47"/>
  <c r="J237" i="47"/>
  <c r="K237" i="47"/>
  <c r="L237" i="47"/>
  <c r="M237" i="47"/>
  <c r="H238" i="47"/>
  <c r="I238" i="47"/>
  <c r="J238" i="47"/>
  <c r="K238" i="47"/>
  <c r="L238" i="47"/>
  <c r="M238" i="47"/>
  <c r="H239" i="47"/>
  <c r="I239" i="47"/>
  <c r="J239" i="47"/>
  <c r="K239" i="47"/>
  <c r="L239" i="47"/>
  <c r="M239" i="47"/>
  <c r="H240" i="47"/>
  <c r="I240" i="47"/>
  <c r="J240" i="47"/>
  <c r="K240" i="47"/>
  <c r="L240" i="47"/>
  <c r="M240" i="47"/>
  <c r="H241" i="47"/>
  <c r="I241" i="47"/>
  <c r="J241" i="47"/>
  <c r="K241" i="47"/>
  <c r="L241" i="47"/>
  <c r="M241" i="47"/>
  <c r="H242" i="47"/>
  <c r="I242" i="47"/>
  <c r="J242" i="47"/>
  <c r="K242" i="47"/>
  <c r="L242" i="47"/>
  <c r="M242" i="47"/>
  <c r="H243" i="47"/>
  <c r="I243" i="47"/>
  <c r="J243" i="47"/>
  <c r="K243" i="47"/>
  <c r="L243" i="47"/>
  <c r="M243" i="47"/>
  <c r="H244" i="47"/>
  <c r="I244" i="47"/>
  <c r="J244" i="47"/>
  <c r="K244" i="47"/>
  <c r="L244" i="47"/>
  <c r="M244" i="47"/>
  <c r="H245" i="47"/>
  <c r="I245" i="47"/>
  <c r="J245" i="47"/>
  <c r="K245" i="47"/>
  <c r="L245" i="47"/>
  <c r="M245" i="47"/>
  <c r="H246" i="47"/>
  <c r="I246" i="47"/>
  <c r="J246" i="47"/>
  <c r="K246" i="47"/>
  <c r="L246" i="47"/>
  <c r="M246" i="47"/>
  <c r="H247" i="47"/>
  <c r="I247" i="47"/>
  <c r="J247" i="47"/>
  <c r="K247" i="47"/>
  <c r="L247" i="47"/>
  <c r="M247" i="47"/>
  <c r="H248" i="47"/>
  <c r="I248" i="47"/>
  <c r="J248" i="47"/>
  <c r="K248" i="47"/>
  <c r="L248" i="47"/>
  <c r="M248" i="47"/>
  <c r="H249" i="47"/>
  <c r="I249" i="47"/>
  <c r="J249" i="47"/>
  <c r="K249" i="47"/>
  <c r="L249" i="47"/>
  <c r="M249" i="47"/>
  <c r="H250" i="47"/>
  <c r="I250" i="47"/>
  <c r="J250" i="47"/>
  <c r="K250" i="47"/>
  <c r="L250" i="47"/>
  <c r="M250" i="47"/>
  <c r="H251" i="47"/>
  <c r="I251" i="47"/>
  <c r="J251" i="47"/>
  <c r="K251" i="47"/>
  <c r="L251" i="47"/>
  <c r="M251" i="47"/>
  <c r="H252" i="47"/>
  <c r="I252" i="47"/>
  <c r="J252" i="47"/>
  <c r="K252" i="47"/>
  <c r="L252" i="47"/>
  <c r="M252" i="47"/>
  <c r="H253" i="47"/>
  <c r="I253" i="47"/>
  <c r="J253" i="47"/>
  <c r="K253" i="47"/>
  <c r="L253" i="47"/>
  <c r="M253" i="47"/>
  <c r="H254" i="47"/>
  <c r="I254" i="47"/>
  <c r="J254" i="47"/>
  <c r="K254" i="47"/>
  <c r="L254" i="47"/>
  <c r="M254" i="47"/>
  <c r="H255" i="47"/>
  <c r="I255" i="47"/>
  <c r="J255" i="47"/>
  <c r="K255" i="47"/>
  <c r="L255" i="47"/>
  <c r="M255" i="47"/>
  <c r="H256" i="47"/>
  <c r="I256" i="47"/>
  <c r="J256" i="47"/>
  <c r="K256" i="47"/>
  <c r="L256" i="47"/>
  <c r="M256" i="47"/>
  <c r="H257" i="47"/>
  <c r="I257" i="47"/>
  <c r="J257" i="47"/>
  <c r="K257" i="47"/>
  <c r="L257" i="47"/>
  <c r="M257" i="47"/>
  <c r="H258" i="47"/>
  <c r="I258" i="47"/>
  <c r="J258" i="47"/>
  <c r="K258" i="47"/>
  <c r="L258" i="47"/>
  <c r="M258" i="47"/>
  <c r="H259" i="47"/>
  <c r="I259" i="47"/>
  <c r="J259" i="47"/>
  <c r="K259" i="47"/>
  <c r="L259" i="47"/>
  <c r="M259" i="47"/>
  <c r="H260" i="47"/>
  <c r="I260" i="47"/>
  <c r="J260" i="47"/>
  <c r="K260" i="47"/>
  <c r="L260" i="47"/>
  <c r="M260" i="47"/>
  <c r="H261" i="47"/>
  <c r="I261" i="47"/>
  <c r="J261" i="47"/>
  <c r="K261" i="47"/>
  <c r="L261" i="47"/>
  <c r="M261" i="47"/>
  <c r="H262" i="47"/>
  <c r="I262" i="47"/>
  <c r="J262" i="47"/>
  <c r="K262" i="47"/>
  <c r="L262" i="47"/>
  <c r="M262" i="47"/>
  <c r="H263" i="47"/>
  <c r="I263" i="47"/>
  <c r="J263" i="47"/>
  <c r="K263" i="47"/>
  <c r="L263" i="47"/>
  <c r="M263" i="47"/>
  <c r="H264" i="47"/>
  <c r="I264" i="47"/>
  <c r="J264" i="47"/>
  <c r="K264" i="47"/>
  <c r="L264" i="47"/>
  <c r="M264" i="47"/>
  <c r="H265" i="47"/>
  <c r="I265" i="47"/>
  <c r="J265" i="47"/>
  <c r="K265" i="47"/>
  <c r="L265" i="47"/>
  <c r="M265" i="47"/>
  <c r="H266" i="47"/>
  <c r="I266" i="47"/>
  <c r="J266" i="47"/>
  <c r="K266" i="47"/>
  <c r="L266" i="47"/>
  <c r="M266" i="47"/>
  <c r="H267" i="47"/>
  <c r="I267" i="47"/>
  <c r="J267" i="47"/>
  <c r="K267" i="47"/>
  <c r="L267" i="47"/>
  <c r="M267" i="47"/>
  <c r="H268" i="47"/>
  <c r="I268" i="47"/>
  <c r="J268" i="47"/>
  <c r="K268" i="47"/>
  <c r="L268" i="47"/>
  <c r="M268" i="47"/>
  <c r="H269" i="47"/>
  <c r="I269" i="47"/>
  <c r="J269" i="47"/>
  <c r="K269" i="47"/>
  <c r="L269" i="47"/>
  <c r="M269" i="47"/>
  <c r="H270" i="47"/>
  <c r="I270" i="47"/>
  <c r="J270" i="47"/>
  <c r="K270" i="47"/>
  <c r="L270" i="47"/>
  <c r="M270" i="47"/>
  <c r="H271" i="47"/>
  <c r="I271" i="47"/>
  <c r="J271" i="47"/>
  <c r="K271" i="47"/>
  <c r="L271" i="47"/>
  <c r="M271" i="47"/>
  <c r="H272" i="47"/>
  <c r="I272" i="47"/>
  <c r="J272" i="47"/>
  <c r="K272" i="47"/>
  <c r="L272" i="47"/>
  <c r="M272" i="47"/>
  <c r="H273" i="47"/>
  <c r="I273" i="47"/>
  <c r="J273" i="47"/>
  <c r="K273" i="47"/>
  <c r="L273" i="47"/>
  <c r="M273" i="47"/>
  <c r="H274" i="47"/>
  <c r="I274" i="47"/>
  <c r="J274" i="47"/>
  <c r="K274" i="47"/>
  <c r="L274" i="47"/>
  <c r="M274" i="47"/>
  <c r="H275" i="47"/>
  <c r="I275" i="47"/>
  <c r="J275" i="47"/>
  <c r="K275" i="47"/>
  <c r="L275" i="47"/>
  <c r="M275" i="47"/>
  <c r="H276" i="47"/>
  <c r="I276" i="47"/>
  <c r="J276" i="47"/>
  <c r="K276" i="47"/>
  <c r="L276" i="47"/>
  <c r="M276" i="47"/>
  <c r="H277" i="47"/>
  <c r="I277" i="47"/>
  <c r="J277" i="47"/>
  <c r="K277" i="47"/>
  <c r="L277" i="47"/>
  <c r="M277" i="47"/>
  <c r="H278" i="47"/>
  <c r="I278" i="47"/>
  <c r="J278" i="47"/>
  <c r="K278" i="47"/>
  <c r="L278" i="47"/>
  <c r="M278" i="47"/>
  <c r="H279" i="47"/>
  <c r="I279" i="47"/>
  <c r="J279" i="47"/>
  <c r="K279" i="47"/>
  <c r="L279" i="47"/>
  <c r="M279" i="47"/>
  <c r="H280" i="47"/>
  <c r="I280" i="47"/>
  <c r="J280" i="47"/>
  <c r="K280" i="47"/>
  <c r="L280" i="47"/>
  <c r="M280" i="47"/>
  <c r="H281" i="47"/>
  <c r="I281" i="47"/>
  <c r="J281" i="47"/>
  <c r="K281" i="47"/>
  <c r="L281" i="47"/>
  <c r="M281" i="47"/>
  <c r="H282" i="47"/>
  <c r="I282" i="47"/>
  <c r="J282" i="47"/>
  <c r="K282" i="47"/>
  <c r="L282" i="47"/>
  <c r="M282" i="47"/>
  <c r="H283" i="47"/>
  <c r="I283" i="47"/>
  <c r="J283" i="47"/>
  <c r="K283" i="47"/>
  <c r="L283" i="47"/>
  <c r="M283" i="47"/>
  <c r="H284" i="47"/>
  <c r="I284" i="47"/>
  <c r="J284" i="47"/>
  <c r="K284" i="47"/>
  <c r="L284" i="47"/>
  <c r="M284" i="47"/>
  <c r="H285" i="47"/>
  <c r="I285" i="47"/>
  <c r="J285" i="47"/>
  <c r="K285" i="47"/>
  <c r="L285" i="47"/>
  <c r="M285" i="47"/>
  <c r="H286" i="47"/>
  <c r="I286" i="47"/>
  <c r="J286" i="47"/>
  <c r="K286" i="47"/>
  <c r="L286" i="47"/>
  <c r="M286" i="47"/>
  <c r="H287" i="47"/>
  <c r="I287" i="47"/>
  <c r="J287" i="47"/>
  <c r="K287" i="47"/>
  <c r="L287" i="47"/>
  <c r="M287" i="47"/>
  <c r="H288" i="47"/>
  <c r="I288" i="47"/>
  <c r="J288" i="47"/>
  <c r="K288" i="47"/>
  <c r="L288" i="47"/>
  <c r="M288" i="47"/>
  <c r="H289" i="47"/>
  <c r="I289" i="47"/>
  <c r="J289" i="47"/>
  <c r="K289" i="47"/>
  <c r="L289" i="47"/>
  <c r="M289" i="47"/>
  <c r="H290" i="47"/>
  <c r="I290" i="47"/>
  <c r="J290" i="47"/>
  <c r="K290" i="47"/>
  <c r="L290" i="47"/>
  <c r="M290" i="47"/>
  <c r="H291" i="47"/>
  <c r="I291" i="47"/>
  <c r="J291" i="47"/>
  <c r="K291" i="47"/>
  <c r="L291" i="47"/>
  <c r="M291" i="47"/>
  <c r="H292" i="47"/>
  <c r="I292" i="47"/>
  <c r="J292" i="47"/>
  <c r="K292" i="47"/>
  <c r="L292" i="47"/>
  <c r="M292" i="47"/>
  <c r="H293" i="47"/>
  <c r="I293" i="47"/>
  <c r="J293" i="47"/>
  <c r="K293" i="47"/>
  <c r="L293" i="47"/>
  <c r="M293" i="47"/>
  <c r="H294" i="47"/>
  <c r="I294" i="47"/>
  <c r="J294" i="47"/>
  <c r="K294" i="47"/>
  <c r="L294" i="47"/>
  <c r="M294" i="47"/>
  <c r="H295" i="47"/>
  <c r="I295" i="47"/>
  <c r="J295" i="47"/>
  <c r="K295" i="47"/>
  <c r="L295" i="47"/>
  <c r="M295" i="47"/>
  <c r="H296" i="47"/>
  <c r="I296" i="47"/>
  <c r="J296" i="47"/>
  <c r="K296" i="47"/>
  <c r="L296" i="47"/>
  <c r="M296" i="47"/>
  <c r="H297" i="47"/>
  <c r="I297" i="47"/>
  <c r="J297" i="47"/>
  <c r="K297" i="47"/>
  <c r="L297" i="47"/>
  <c r="M297" i="47"/>
  <c r="H298" i="47"/>
  <c r="I298" i="47"/>
  <c r="J298" i="47"/>
  <c r="K298" i="47"/>
  <c r="L298" i="47"/>
  <c r="M298" i="47"/>
  <c r="H299" i="47"/>
  <c r="I299" i="47"/>
  <c r="J299" i="47"/>
  <c r="K299" i="47"/>
  <c r="L299" i="47"/>
  <c r="M299" i="47"/>
  <c r="H300" i="47"/>
  <c r="I300" i="47"/>
  <c r="J300" i="47"/>
  <c r="K300" i="47"/>
  <c r="L300" i="47"/>
  <c r="M300" i="47"/>
  <c r="H301" i="47"/>
  <c r="I301" i="47"/>
  <c r="J301" i="47"/>
  <c r="K301" i="47"/>
  <c r="L301" i="47"/>
  <c r="M301" i="47"/>
  <c r="H302" i="47"/>
  <c r="I302" i="47"/>
  <c r="J302" i="47"/>
  <c r="K302" i="47"/>
  <c r="L302" i="47"/>
  <c r="M302" i="47"/>
  <c r="H303" i="47"/>
  <c r="I303" i="47"/>
  <c r="J303" i="47"/>
  <c r="K303" i="47"/>
  <c r="L303" i="47"/>
  <c r="M303" i="47"/>
  <c r="H304" i="47"/>
  <c r="I304" i="47"/>
  <c r="J304" i="47"/>
  <c r="K304" i="47"/>
  <c r="L304" i="47"/>
  <c r="M304" i="47"/>
  <c r="H305" i="47"/>
  <c r="I305" i="47"/>
  <c r="J305" i="47"/>
  <c r="K305" i="47"/>
  <c r="L305" i="47"/>
  <c r="M305" i="47"/>
  <c r="H306" i="47"/>
  <c r="I306" i="47"/>
  <c r="J306" i="47"/>
  <c r="K306" i="47"/>
  <c r="L306" i="47"/>
  <c r="M306" i="47"/>
  <c r="H307" i="47"/>
  <c r="I307" i="47"/>
  <c r="J307" i="47"/>
  <c r="K307" i="47"/>
  <c r="L307" i="47"/>
  <c r="M307" i="47"/>
  <c r="H308" i="47"/>
  <c r="I308" i="47"/>
  <c r="J308" i="47"/>
  <c r="K308" i="47"/>
  <c r="L308" i="47"/>
  <c r="M308" i="47"/>
  <c r="H309" i="47"/>
  <c r="I309" i="47"/>
  <c r="J309" i="47"/>
  <c r="K309" i="47"/>
  <c r="L309" i="47"/>
  <c r="M309" i="47"/>
  <c r="H310" i="47"/>
  <c r="I310" i="47"/>
  <c r="J310" i="47"/>
  <c r="K310" i="47"/>
  <c r="L310" i="47"/>
  <c r="M310" i="47"/>
  <c r="H311" i="47"/>
  <c r="I311" i="47"/>
  <c r="J311" i="47"/>
  <c r="K311" i="47"/>
  <c r="L311" i="47"/>
  <c r="M311" i="47"/>
  <c r="H312" i="47"/>
  <c r="I312" i="47"/>
  <c r="J312" i="47"/>
  <c r="K312" i="47"/>
  <c r="L312" i="47"/>
  <c r="M312" i="47"/>
  <c r="H313" i="47"/>
  <c r="I313" i="47"/>
  <c r="J313" i="47"/>
  <c r="K313" i="47"/>
  <c r="L313" i="47"/>
  <c r="M313" i="47"/>
  <c r="H314" i="47"/>
  <c r="I314" i="47"/>
  <c r="J314" i="47"/>
  <c r="K314" i="47"/>
  <c r="L314" i="47"/>
  <c r="M314" i="47"/>
  <c r="H315" i="47"/>
  <c r="I315" i="47"/>
  <c r="J315" i="47"/>
  <c r="K315" i="47"/>
  <c r="L315" i="47"/>
  <c r="M315" i="47"/>
  <c r="H316" i="47"/>
  <c r="I316" i="47"/>
  <c r="J316" i="47"/>
  <c r="K316" i="47"/>
  <c r="L316" i="47"/>
  <c r="M316" i="47"/>
  <c r="H317" i="47"/>
  <c r="I317" i="47"/>
  <c r="J317" i="47"/>
  <c r="K317" i="47"/>
  <c r="L317" i="47"/>
  <c r="M317" i="47"/>
  <c r="H318" i="47"/>
  <c r="I318" i="47"/>
  <c r="J318" i="47"/>
  <c r="K318" i="47"/>
  <c r="L318" i="47"/>
  <c r="M318" i="47"/>
  <c r="H319" i="47"/>
  <c r="I319" i="47"/>
  <c r="J319" i="47"/>
  <c r="K319" i="47"/>
  <c r="L319" i="47"/>
  <c r="M319" i="47"/>
  <c r="H320" i="47"/>
  <c r="I320" i="47"/>
  <c r="J320" i="47"/>
  <c r="K320" i="47"/>
  <c r="L320" i="47"/>
  <c r="M320" i="47"/>
  <c r="H321" i="47"/>
  <c r="I321" i="47"/>
  <c r="J321" i="47"/>
  <c r="K321" i="47"/>
  <c r="L321" i="47"/>
  <c r="M321" i="47"/>
  <c r="H322" i="47"/>
  <c r="I322" i="47"/>
  <c r="J322" i="47"/>
  <c r="K322" i="47"/>
  <c r="L322" i="47"/>
  <c r="M322" i="47"/>
  <c r="H323" i="47"/>
  <c r="I323" i="47"/>
  <c r="J323" i="47"/>
  <c r="K323" i="47"/>
  <c r="L323" i="47"/>
  <c r="M323" i="47"/>
  <c r="H324" i="47"/>
  <c r="I324" i="47"/>
  <c r="J324" i="47"/>
  <c r="K324" i="47"/>
  <c r="L324" i="47"/>
  <c r="M324" i="47"/>
  <c r="H325" i="47"/>
  <c r="I325" i="47"/>
  <c r="J325" i="47"/>
  <c r="K325" i="47"/>
  <c r="L325" i="47"/>
  <c r="M325" i="47"/>
  <c r="H326" i="47"/>
  <c r="I326" i="47"/>
  <c r="J326" i="47"/>
  <c r="K326" i="47"/>
  <c r="L326" i="47"/>
  <c r="M326" i="47"/>
  <c r="H327" i="47"/>
  <c r="I327" i="47"/>
  <c r="J327" i="47"/>
  <c r="K327" i="47"/>
  <c r="L327" i="47"/>
  <c r="M327" i="47"/>
  <c r="H328" i="47"/>
  <c r="I328" i="47"/>
  <c r="J328" i="47"/>
  <c r="K328" i="47"/>
  <c r="L328" i="47"/>
  <c r="M328" i="47"/>
  <c r="H329" i="47"/>
  <c r="I329" i="47"/>
  <c r="J329" i="47"/>
  <c r="K329" i="47"/>
  <c r="L329" i="47"/>
  <c r="M329" i="47"/>
  <c r="H330" i="47"/>
  <c r="I330" i="47"/>
  <c r="J330" i="47"/>
  <c r="K330" i="47"/>
  <c r="L330" i="47"/>
  <c r="M330" i="47"/>
  <c r="H331" i="47"/>
  <c r="I331" i="47"/>
  <c r="J331" i="47"/>
  <c r="K331" i="47"/>
  <c r="L331" i="47"/>
  <c r="M331" i="47"/>
  <c r="H332" i="47"/>
  <c r="I332" i="47"/>
  <c r="J332" i="47"/>
  <c r="K332" i="47"/>
  <c r="L332" i="47"/>
  <c r="M332" i="47"/>
  <c r="H333" i="47"/>
  <c r="I333" i="47"/>
  <c r="J333" i="47"/>
  <c r="K333" i="47"/>
  <c r="L333" i="47"/>
  <c r="M333" i="47"/>
  <c r="H334" i="47"/>
  <c r="I334" i="47"/>
  <c r="J334" i="47"/>
  <c r="K334" i="47"/>
  <c r="L334" i="47"/>
  <c r="M334" i="47"/>
  <c r="H335" i="47"/>
  <c r="I335" i="47"/>
  <c r="J335" i="47"/>
  <c r="K335" i="47"/>
  <c r="L335" i="47"/>
  <c r="M335" i="47"/>
  <c r="H336" i="47"/>
  <c r="I336" i="47"/>
  <c r="J336" i="47"/>
  <c r="K336" i="47"/>
  <c r="L336" i="47"/>
  <c r="M336" i="47"/>
  <c r="H337" i="47"/>
  <c r="I337" i="47"/>
  <c r="J337" i="47"/>
  <c r="K337" i="47"/>
  <c r="L337" i="47"/>
  <c r="M337" i="47"/>
  <c r="H338" i="47"/>
  <c r="I338" i="47"/>
  <c r="J338" i="47"/>
  <c r="K338" i="47"/>
  <c r="L338" i="47"/>
  <c r="M338" i="47"/>
  <c r="H339" i="47"/>
  <c r="I339" i="47"/>
  <c r="J339" i="47"/>
  <c r="K339" i="47"/>
  <c r="L339" i="47"/>
  <c r="M339" i="47"/>
  <c r="H40" i="47"/>
  <c r="I40" i="47"/>
  <c r="J40" i="47"/>
  <c r="K40" i="47"/>
  <c r="L40" i="47"/>
  <c r="M40" i="47"/>
  <c r="D337" i="47"/>
  <c r="D334" i="47"/>
  <c r="D331" i="47"/>
  <c r="D328" i="47"/>
  <c r="D325" i="47"/>
  <c r="A325" i="47"/>
  <c r="D322" i="47"/>
  <c r="D319" i="47"/>
  <c r="D316" i="47"/>
  <c r="D313" i="47"/>
  <c r="D310" i="47"/>
  <c r="A310"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0" i="47"/>
  <c r="A40" i="47"/>
  <c r="F6" i="47"/>
  <c r="D6" i="47"/>
  <c r="C6" i="47"/>
  <c r="B6" i="47"/>
  <c r="D5" i="47"/>
  <c r="C5" i="47"/>
  <c r="D6" i="36"/>
  <c r="G338" i="36"/>
  <c r="G335" i="36"/>
  <c r="G332" i="36"/>
  <c r="G329" i="36"/>
  <c r="G326" i="36"/>
  <c r="G323" i="36"/>
  <c r="G320" i="36"/>
  <c r="G317" i="36"/>
  <c r="G314" i="36"/>
  <c r="G311" i="36"/>
  <c r="G308" i="36"/>
  <c r="G305" i="36"/>
  <c r="G302" i="36"/>
  <c r="G299" i="36"/>
  <c r="G296" i="36"/>
  <c r="G293" i="36"/>
  <c r="G290" i="36"/>
  <c r="G287" i="36"/>
  <c r="G284" i="36"/>
  <c r="G281" i="36"/>
  <c r="G278" i="36"/>
  <c r="G275" i="36"/>
  <c r="G272" i="36"/>
  <c r="G269" i="36"/>
  <c r="G266" i="36"/>
  <c r="G263" i="36"/>
  <c r="G260" i="36"/>
  <c r="G257" i="36"/>
  <c r="G254" i="36"/>
  <c r="G251" i="36"/>
  <c r="G248" i="36"/>
  <c r="G245" i="36"/>
  <c r="G242" i="36"/>
  <c r="G239" i="36"/>
  <c r="G236" i="36"/>
  <c r="G233" i="36"/>
  <c r="G230" i="36"/>
  <c r="G227" i="36"/>
  <c r="G224" i="36"/>
  <c r="G221" i="36"/>
  <c r="G218" i="36"/>
  <c r="G215" i="36"/>
  <c r="G212" i="36"/>
  <c r="G209" i="36"/>
  <c r="G206" i="36"/>
  <c r="G203" i="36"/>
  <c r="G200" i="36"/>
  <c r="G197" i="36"/>
  <c r="G194" i="36"/>
  <c r="G191" i="36"/>
  <c r="G188" i="36"/>
  <c r="G185" i="36"/>
  <c r="G182" i="36"/>
  <c r="G179" i="36"/>
  <c r="G176" i="36"/>
  <c r="G173" i="36"/>
  <c r="G170" i="36"/>
  <c r="G167" i="36"/>
  <c r="G164" i="36"/>
  <c r="G161" i="36"/>
  <c r="G158" i="36"/>
  <c r="G155" i="36"/>
  <c r="G152" i="36"/>
  <c r="G149" i="36"/>
  <c r="G146" i="36"/>
  <c r="G143" i="36"/>
  <c r="G140" i="36"/>
  <c r="G137" i="36"/>
  <c r="G134" i="36"/>
  <c r="G131" i="36"/>
  <c r="G128" i="36"/>
  <c r="G125" i="36"/>
  <c r="G122" i="36"/>
  <c r="G119" i="36"/>
  <c r="G116" i="36"/>
  <c r="G113" i="36"/>
  <c r="G110" i="36"/>
  <c r="G107" i="36"/>
  <c r="G104" i="36"/>
  <c r="G101" i="36"/>
  <c r="G98" i="36"/>
  <c r="G95" i="36"/>
  <c r="G92" i="36"/>
  <c r="G89" i="36"/>
  <c r="G86" i="36"/>
  <c r="G83" i="36"/>
  <c r="G80" i="36"/>
  <c r="G77" i="36"/>
  <c r="G74" i="36"/>
  <c r="G71"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I314" i="36"/>
  <c r="I315" i="36"/>
  <c r="I316" i="36"/>
  <c r="I317" i="36"/>
  <c r="I318" i="36"/>
  <c r="I319" i="36"/>
  <c r="I320" i="36"/>
  <c r="I321" i="36"/>
  <c r="I322" i="36"/>
  <c r="I323" i="36"/>
  <c r="I324" i="36"/>
  <c r="I325" i="36"/>
  <c r="I326" i="36"/>
  <c r="I327" i="36"/>
  <c r="I328" i="36"/>
  <c r="I329" i="36"/>
  <c r="I330" i="36"/>
  <c r="I331" i="36"/>
  <c r="I332" i="36"/>
  <c r="I333" i="36"/>
  <c r="I334" i="36"/>
  <c r="I335" i="36"/>
  <c r="I336" i="36"/>
  <c r="I337" i="36"/>
  <c r="I338" i="36"/>
  <c r="I339" i="36"/>
  <c r="I340" i="36"/>
  <c r="G68" i="36"/>
  <c r="G65" i="36"/>
  <c r="G59" i="36"/>
  <c r="G56" i="36"/>
  <c r="G53" i="36"/>
  <c r="G50" i="36"/>
  <c r="G47" i="36"/>
  <c r="G41" i="36"/>
  <c r="I42" i="36"/>
  <c r="I50" i="36"/>
  <c r="I51" i="36"/>
  <c r="I52" i="36"/>
  <c r="I41" i="36"/>
  <c r="A326" i="36"/>
  <c r="A311" i="36"/>
  <c r="A296" i="36"/>
  <c r="A281" i="36"/>
  <c r="A266" i="36"/>
  <c r="A251" i="36"/>
  <c r="A236" i="36"/>
  <c r="A221" i="36"/>
  <c r="A206" i="36"/>
  <c r="A191" i="36"/>
  <c r="A176" i="36"/>
  <c r="A161" i="36"/>
  <c r="A146" i="36"/>
  <c r="A131" i="36"/>
  <c r="A116" i="36"/>
  <c r="A101" i="36"/>
  <c r="A86" i="36"/>
  <c r="A71" i="36"/>
  <c r="A56" i="36"/>
  <c r="A41" i="36"/>
  <c r="B6" i="36"/>
  <c r="A6" i="36"/>
  <c r="D5" i="36"/>
  <c r="C5" i="36"/>
  <c r="B5" i="36"/>
  <c r="A28" i="45" l="1"/>
  <c r="A27" i="45"/>
  <c r="A26" i="45"/>
  <c r="A25" i="45"/>
  <c r="A24" i="45"/>
  <c r="A23" i="45"/>
  <c r="A22" i="45"/>
  <c r="A21" i="45"/>
  <c r="A20" i="45"/>
  <c r="A19" i="45"/>
  <c r="A18" i="45"/>
  <c r="A17" i="45"/>
  <c r="A16" i="45"/>
  <c r="A15" i="45"/>
  <c r="A14" i="45"/>
  <c r="A13" i="45"/>
  <c r="A12" i="45"/>
  <c r="A11" i="45"/>
  <c r="A10" i="45"/>
  <c r="A9" i="45"/>
  <c r="G5" i="45"/>
  <c r="E5" i="45"/>
  <c r="D5" i="45"/>
  <c r="F4" i="45"/>
  <c r="E4" i="45"/>
  <c r="A30" i="44"/>
  <c r="A29" i="44"/>
  <c r="A28" i="44"/>
  <c r="A27" i="44"/>
  <c r="A26" i="44"/>
  <c r="A25" i="44"/>
  <c r="A24" i="44"/>
  <c r="A23" i="44"/>
  <c r="A22" i="44"/>
  <c r="A21" i="44"/>
  <c r="A20" i="44"/>
  <c r="A19" i="44"/>
  <c r="L4" i="44"/>
  <c r="H4" i="44"/>
  <c r="G4" i="44"/>
  <c r="A325" i="43"/>
  <c r="A310" i="43"/>
  <c r="A295" i="43"/>
  <c r="A280" i="43"/>
  <c r="A265" i="43"/>
  <c r="A250" i="43"/>
  <c r="A235" i="43"/>
  <c r="A220" i="43"/>
  <c r="A205" i="43"/>
  <c r="A190" i="43"/>
  <c r="A175" i="43"/>
  <c r="A160" i="43"/>
  <c r="A145" i="43"/>
  <c r="A130" i="43"/>
  <c r="A115" i="43"/>
  <c r="A100" i="43"/>
  <c r="A85" i="43"/>
  <c r="A70" i="43"/>
  <c r="A55" i="43"/>
  <c r="A40" i="43"/>
  <c r="D6" i="42"/>
  <c r="L5" i="31"/>
  <c r="B6" i="42"/>
  <c r="A6" i="42"/>
  <c r="D5" i="42"/>
  <c r="C5" i="42"/>
  <c r="G31" i="42"/>
  <c r="G20" i="42"/>
  <c r="G21" i="42"/>
  <c r="G22" i="42"/>
  <c r="G23" i="42"/>
  <c r="G24" i="42"/>
  <c r="G25" i="42"/>
  <c r="G26" i="42"/>
  <c r="G27" i="42"/>
  <c r="G28" i="42"/>
  <c r="G29" i="42"/>
  <c r="G30" i="42"/>
  <c r="B12" i="44"/>
  <c r="B14" i="42"/>
  <c r="B85" i="43"/>
  <c r="B115" i="43"/>
  <c r="B18" i="42"/>
  <c r="B145" i="43"/>
  <c r="B20" i="39"/>
  <c r="B22" i="42"/>
  <c r="B205" i="43"/>
  <c r="B24" i="39"/>
  <c r="B26" i="42"/>
  <c r="B265" i="43"/>
  <c r="B28" i="39"/>
  <c r="B30" i="42"/>
  <c r="B9" i="45"/>
  <c r="B6" i="43"/>
  <c r="A6" i="43"/>
  <c r="D6" i="43"/>
  <c r="D5" i="43"/>
  <c r="C5" i="43"/>
  <c r="B15" i="42" l="1"/>
  <c r="B19" i="42"/>
  <c r="B27" i="42"/>
  <c r="B296" i="36"/>
  <c r="B295" i="47"/>
  <c r="B236" i="36"/>
  <c r="B235" i="47"/>
  <c r="B176" i="36"/>
  <c r="B175" i="47"/>
  <c r="B116" i="36"/>
  <c r="B115" i="47"/>
  <c r="B28" i="42"/>
  <c r="B24" i="42"/>
  <c r="B20" i="42"/>
  <c r="B29" i="39"/>
  <c r="B25" i="39"/>
  <c r="B17" i="39"/>
  <c r="B13" i="44"/>
  <c r="B17" i="44"/>
  <c r="B19" i="44"/>
  <c r="B21" i="44"/>
  <c r="B23" i="44"/>
  <c r="B25" i="44"/>
  <c r="B27" i="44"/>
  <c r="B29" i="44"/>
  <c r="B11" i="45"/>
  <c r="B15" i="45"/>
  <c r="B17" i="45"/>
  <c r="B19" i="45"/>
  <c r="B21" i="45"/>
  <c r="B23" i="45"/>
  <c r="B25" i="45"/>
  <c r="B27" i="45"/>
  <c r="B175" i="43"/>
  <c r="B235" i="43"/>
  <c r="B295" i="43"/>
  <c r="B280" i="47"/>
  <c r="B281" i="36"/>
  <c r="B220" i="47"/>
  <c r="B221" i="36"/>
  <c r="B160" i="47"/>
  <c r="B161" i="36"/>
  <c r="B100" i="47"/>
  <c r="B101" i="36"/>
  <c r="B265" i="47"/>
  <c r="B266" i="36"/>
  <c r="B205" i="47"/>
  <c r="B206" i="36"/>
  <c r="B145" i="47"/>
  <c r="B146" i="36"/>
  <c r="B85" i="47"/>
  <c r="B86" i="36"/>
  <c r="B27" i="39"/>
  <c r="B23" i="39"/>
  <c r="B19" i="39"/>
  <c r="B15" i="39"/>
  <c r="B14" i="44"/>
  <c r="B16" i="44"/>
  <c r="B18" i="44"/>
  <c r="B22" i="44"/>
  <c r="B24" i="44"/>
  <c r="B26" i="44"/>
  <c r="B28" i="44"/>
  <c r="B12" i="45"/>
  <c r="B14" i="45"/>
  <c r="B16" i="45"/>
  <c r="B22" i="45"/>
  <c r="B24" i="45"/>
  <c r="B26" i="45"/>
  <c r="B310" i="47"/>
  <c r="B311" i="36"/>
  <c r="B250" i="47"/>
  <c r="B251" i="36"/>
  <c r="B190" i="47"/>
  <c r="B191" i="36"/>
  <c r="B130" i="47"/>
  <c r="B131" i="36"/>
  <c r="B70" i="47"/>
  <c r="B71" i="36"/>
  <c r="B29" i="42"/>
  <c r="B25" i="42"/>
  <c r="B17" i="42"/>
  <c r="B30" i="39"/>
  <c r="B26" i="39"/>
  <c r="B22" i="39"/>
  <c r="B18" i="39"/>
  <c r="B14" i="39"/>
  <c r="B100" i="43"/>
  <c r="B130" i="43"/>
  <c r="B160" i="43"/>
  <c r="B190" i="43"/>
  <c r="B220" i="43"/>
  <c r="B250" i="43"/>
  <c r="B280" i="43"/>
  <c r="B310" i="43"/>
  <c r="B13" i="39"/>
  <c r="B10" i="45"/>
  <c r="B55" i="43"/>
  <c r="B13" i="42"/>
  <c r="B55" i="47"/>
  <c r="B56" i="36"/>
  <c r="B40" i="47"/>
  <c r="B41" i="36"/>
  <c r="B11" i="44"/>
  <c r="B31" i="42"/>
  <c r="B325" i="47"/>
  <c r="B326" i="36"/>
  <c r="B30" i="44"/>
  <c r="B28" i="45"/>
  <c r="B31" i="39"/>
  <c r="B325" i="43"/>
  <c r="C146" i="36" l="1"/>
  <c r="C13" i="31"/>
  <c r="C56" i="36" s="1"/>
  <c r="C176" i="36"/>
  <c r="C15" i="31"/>
  <c r="C86" i="36" s="1"/>
  <c r="C206" i="36"/>
  <c r="C17" i="31"/>
  <c r="C236" i="36"/>
  <c r="C131" i="36"/>
  <c r="C266" i="36"/>
  <c r="C296" i="36"/>
  <c r="C326" i="36"/>
  <c r="C116" i="36" l="1"/>
  <c r="C14" i="45"/>
  <c r="C130" i="43"/>
  <c r="C15" i="45"/>
  <c r="C12" i="45"/>
  <c r="C10" i="45"/>
  <c r="C85" i="43"/>
  <c r="C145" i="43"/>
  <c r="C16" i="45"/>
  <c r="C55" i="43"/>
  <c r="C175" i="43"/>
  <c r="C235" i="43"/>
  <c r="C14" i="31"/>
  <c r="C295" i="43"/>
  <c r="C265" i="43"/>
  <c r="C325" i="43"/>
  <c r="C115" i="43"/>
  <c r="C205" i="43"/>
  <c r="C40" i="43"/>
  <c r="C9" i="45"/>
  <c r="A31" i="42"/>
  <c r="A30" i="42"/>
  <c r="A29" i="42"/>
  <c r="A28" i="42"/>
  <c r="A27" i="42"/>
  <c r="A26" i="42"/>
  <c r="A25" i="42"/>
  <c r="A24" i="42"/>
  <c r="A23" i="42"/>
  <c r="A22" i="42"/>
  <c r="A21" i="42"/>
  <c r="A20" i="42"/>
  <c r="C311" i="36" l="1"/>
  <c r="C310" i="43"/>
  <c r="C71" i="36"/>
  <c r="C70" i="43"/>
  <c r="C11" i="45"/>
  <c r="C251" i="36"/>
  <c r="C250" i="43"/>
  <c r="C221" i="36"/>
  <c r="C220" i="43"/>
  <c r="C281" i="36"/>
  <c r="C280" i="43"/>
  <c r="C101" i="36"/>
  <c r="C100" i="43"/>
  <c r="C191" i="36"/>
  <c r="C190" i="43"/>
  <c r="C161" i="36"/>
  <c r="C160" i="43"/>
  <c r="A31" i="39"/>
  <c r="A30" i="39"/>
  <c r="A29" i="39"/>
  <c r="A28" i="39"/>
  <c r="A27" i="39"/>
  <c r="A26" i="39"/>
  <c r="A25" i="39"/>
  <c r="A24" i="39"/>
  <c r="A23" i="39"/>
  <c r="A22" i="39"/>
  <c r="A21" i="39"/>
  <c r="A20" i="39"/>
  <c r="H5" i="31"/>
  <c r="D146" i="36" l="1"/>
  <c r="D251" i="36"/>
  <c r="D131" i="36"/>
  <c r="D296" i="36"/>
  <c r="D236" i="36"/>
  <c r="D176" i="36"/>
  <c r="D13" i="31"/>
  <c r="D56" i="36" s="1"/>
  <c r="D281" i="36"/>
  <c r="D221" i="36"/>
  <c r="D161" i="36"/>
  <c r="D101" i="36"/>
  <c r="D326" i="36"/>
  <c r="D206" i="36"/>
  <c r="D266" i="36"/>
  <c r="D311" i="36"/>
  <c r="D191" i="36"/>
  <c r="D71" i="36"/>
  <c r="D86" i="36"/>
  <c r="D116" i="36"/>
  <c r="D40" i="43"/>
  <c r="D9" i="45"/>
  <c r="D295" i="43" l="1"/>
  <c r="AJ295" i="43" s="1"/>
  <c r="F295" i="47" s="1"/>
  <c r="D325" i="43"/>
  <c r="AJ325" i="43" s="1"/>
  <c r="D280" i="43"/>
  <c r="AJ280" i="43" s="1"/>
  <c r="K281" i="36" s="1"/>
  <c r="E326" i="36"/>
  <c r="D190" i="43"/>
  <c r="AJ190" i="43" s="1"/>
  <c r="F190" i="47" s="1"/>
  <c r="E281" i="36"/>
  <c r="E251" i="36"/>
  <c r="E266" i="36"/>
  <c r="E146" i="36"/>
  <c r="E236" i="36"/>
  <c r="D70" i="43"/>
  <c r="D145" i="43"/>
  <c r="E191" i="36"/>
  <c r="E296" i="36"/>
  <c r="D205" i="43"/>
  <c r="AJ205" i="43" s="1"/>
  <c r="K206" i="36" s="1"/>
  <c r="D220" i="43"/>
  <c r="AJ220" i="43" s="1"/>
  <c r="K221" i="36" s="1"/>
  <c r="D235" i="43"/>
  <c r="AJ235" i="43" s="1"/>
  <c r="F235" i="47" s="1"/>
  <c r="D250" i="43"/>
  <c r="AJ250" i="43" s="1"/>
  <c r="F250" i="47" s="1"/>
  <c r="E86" i="36"/>
  <c r="E161" i="36"/>
  <c r="D85" i="43"/>
  <c r="K86" i="36" s="1"/>
  <c r="E56" i="36"/>
  <c r="D130" i="43"/>
  <c r="F130" i="47" s="1"/>
  <c r="M17" i="31"/>
  <c r="E131" i="36"/>
  <c r="E311" i="36"/>
  <c r="E116" i="36"/>
  <c r="D100" i="43"/>
  <c r="K101" i="36" s="1"/>
  <c r="D310" i="43"/>
  <c r="AJ310" i="43" s="1"/>
  <c r="K311" i="36" s="1"/>
  <c r="D265" i="43"/>
  <c r="AJ265" i="43" s="1"/>
  <c r="F265" i="47" s="1"/>
  <c r="D10" i="45"/>
  <c r="E71" i="36"/>
  <c r="E206" i="36"/>
  <c r="E221" i="36"/>
  <c r="E176" i="36"/>
  <c r="E101" i="36"/>
  <c r="D160" i="43"/>
  <c r="K161" i="36" s="1"/>
  <c r="D55" i="43"/>
  <c r="D12" i="44" s="1"/>
  <c r="F55" i="47" s="1"/>
  <c r="D175" i="43"/>
  <c r="K176" i="36" s="1"/>
  <c r="D115" i="43"/>
  <c r="F115" i="47" s="1"/>
  <c r="E40" i="43"/>
  <c r="E9" i="45"/>
  <c r="F85" i="47" l="1"/>
  <c r="K296" i="36"/>
  <c r="E85" i="43"/>
  <c r="E280" i="43"/>
  <c r="E250" i="43"/>
  <c r="E145" i="43"/>
  <c r="E12" i="45"/>
  <c r="F145" i="47"/>
  <c r="E295" i="43"/>
  <c r="K236" i="36"/>
  <c r="E160" i="43"/>
  <c r="K71" i="36"/>
  <c r="E16" i="45"/>
  <c r="E325" i="43"/>
  <c r="E265" i="43"/>
  <c r="F310" i="47"/>
  <c r="F70" i="47"/>
  <c r="G10" i="45"/>
  <c r="F280" i="47"/>
  <c r="F205" i="47"/>
  <c r="E11" i="45"/>
  <c r="E15" i="45"/>
  <c r="E130" i="43"/>
  <c r="F220" i="47"/>
  <c r="E190" i="43"/>
  <c r="K56" i="36"/>
  <c r="K131" i="36"/>
  <c r="K146" i="36"/>
  <c r="K191" i="36"/>
  <c r="E175" i="43"/>
  <c r="F100" i="47"/>
  <c r="F160" i="47"/>
  <c r="E235" i="43"/>
  <c r="K266" i="36"/>
  <c r="E100" i="43"/>
  <c r="E310" i="43"/>
  <c r="E55" i="43"/>
  <c r="K251" i="36"/>
  <c r="E115" i="43"/>
  <c r="E70" i="43"/>
  <c r="K116" i="36"/>
  <c r="E205" i="43"/>
  <c r="E14" i="45"/>
  <c r="E10" i="45"/>
  <c r="E220" i="43"/>
  <c r="F175" i="47"/>
  <c r="F325" i="47"/>
  <c r="K326" i="36"/>
  <c r="B16" i="33" l="1"/>
  <c r="B15" i="33"/>
  <c r="B17" i="33"/>
  <c r="B14" i="33"/>
  <c r="AA265" i="43" a="1"/>
  <c r="AA327" i="43" a="1"/>
  <c r="U276" i="43" a="1"/>
  <c r="W277" i="43" a="1"/>
  <c r="W301" i="43" a="1"/>
  <c r="AA328" i="43" a="1"/>
  <c r="AA282" i="43" a="1"/>
  <c r="AA322" i="43" a="1"/>
  <c r="W262" i="43" a="1"/>
  <c r="AA332" i="43" a="1"/>
  <c r="AA336" i="43" a="1"/>
  <c r="AA280" i="43" a="1"/>
  <c r="AA272" i="43" a="1"/>
  <c r="AA290" i="43" a="1"/>
  <c r="AA248" i="43" a="1"/>
  <c r="M320" i="43" a="1"/>
  <c r="AA303" i="43" a="1"/>
  <c r="AA335" i="43" a="1"/>
  <c r="AA249" i="43" a="1"/>
  <c r="U324" i="43" a="1"/>
  <c r="M304" i="43" a="1"/>
  <c r="U304" i="43" a="1"/>
  <c r="AA296" i="43" a="1"/>
  <c r="AA216" i="43" a="1"/>
  <c r="AA310" i="43" a="1"/>
  <c r="Q258" i="43" a="1"/>
  <c r="O263" i="43" a="1"/>
  <c r="Q264" i="43" a="1"/>
  <c r="AA305" i="43" a="1"/>
  <c r="AA273" i="43" a="1"/>
  <c r="U228" i="43" a="1"/>
  <c r="AA202" i="43" a="1"/>
  <c r="W221" i="43" a="1"/>
  <c r="AA227" i="43" a="1"/>
  <c r="W283" i="43" a="1"/>
  <c r="S258" i="43" a="1"/>
  <c r="Q210" i="43" a="1"/>
  <c r="U223" i="43" a="1"/>
  <c r="AA304" i="43" a="1"/>
  <c r="AA292" i="43" a="1"/>
  <c r="AA268" i="43" a="1"/>
  <c r="Q338" i="43" a="1"/>
  <c r="M190" i="43" a="1"/>
  <c r="O191" i="43" a="1"/>
  <c r="AA297" i="43" a="1"/>
  <c r="M208" i="43" a="1"/>
  <c r="AA242" i="43" a="1"/>
  <c r="O201" i="43" a="1"/>
  <c r="AA291" i="43" a="1"/>
  <c r="AA307" i="43" a="1"/>
  <c r="U253" i="43" a="1"/>
  <c r="O247" i="43" a="1"/>
  <c r="S247" i="43" a="1"/>
  <c r="M315" i="43" a="1"/>
  <c r="AA204" i="43" a="1"/>
  <c r="M240" i="43" a="1"/>
  <c r="O241" i="43" a="1"/>
  <c r="O226" i="43" a="1"/>
  <c r="Q274" i="43" a="1"/>
  <c r="S212" i="43" a="1"/>
  <c r="U213" i="43" a="1"/>
  <c r="AA261" i="43" a="1"/>
  <c r="AA313" i="43" a="1"/>
  <c r="AA293" i="43" a="1"/>
  <c r="W326" i="43" a="1"/>
  <c r="AA225" i="43" a="1"/>
  <c r="O305" i="43" a="1"/>
  <c r="S227" i="43" a="1"/>
  <c r="O297" i="43" a="1"/>
  <c r="M233" i="43" a="1"/>
  <c r="W295" i="43" a="1"/>
  <c r="O331" i="43" a="1"/>
  <c r="S308" i="43" a="1"/>
  <c r="M296" i="43" a="1"/>
  <c r="AA205" i="43" a="1"/>
  <c r="AA312" i="43" a="1"/>
  <c r="AA298" i="43" a="1"/>
  <c r="AA311" i="43" a="1"/>
  <c r="O313" i="43" a="1"/>
  <c r="W313" i="43" a="1"/>
  <c r="M235" i="43" a="1"/>
  <c r="AA330" i="43" a="1"/>
  <c r="AA210" i="43" a="1"/>
  <c r="U244" i="43" a="1"/>
  <c r="Q299" i="43" a="1"/>
  <c r="U212" i="43" a="1"/>
  <c r="W213" i="43" a="1"/>
  <c r="Q212" i="43" a="1"/>
  <c r="AA208" i="43" a="1"/>
  <c r="AA306" i="43" a="1"/>
  <c r="AA274" i="43" a="1"/>
  <c r="AA209" i="43" a="1"/>
  <c r="S259" i="43" a="1"/>
  <c r="AA295" i="43" a="1"/>
  <c r="S198" i="43" a="1"/>
  <c r="O249" i="43" a="1"/>
  <c r="Q250" i="43" a="1"/>
  <c r="S249" i="43" a="1"/>
  <c r="W198" i="43" a="1"/>
  <c r="S231" i="43" a="1"/>
  <c r="M299" i="43" a="1"/>
  <c r="U320" i="43" a="1"/>
  <c r="W191" i="43" a="1"/>
  <c r="U226" i="43" a="1"/>
  <c r="W227" i="43" a="1"/>
  <c r="AA262" i="43" a="1"/>
  <c r="O290" i="43" a="1"/>
  <c r="M284" i="43" a="1"/>
  <c r="O213" i="43" a="1"/>
  <c r="W280" i="43" a="1"/>
  <c r="W239" i="43" a="1"/>
  <c r="Q302" i="43" a="1"/>
  <c r="AA300" i="43" a="1"/>
  <c r="Q226" i="43" a="1"/>
  <c r="AA266" i="43" a="1"/>
  <c r="S203" i="43" a="1"/>
  <c r="U204" i="43" a="1"/>
  <c r="W203" i="43" a="1"/>
  <c r="O217" i="43" a="1"/>
  <c r="AA316" i="43" a="1"/>
  <c r="W237" i="43" a="1"/>
  <c r="U240" i="43" a="1"/>
  <c r="AA329" i="43" a="1"/>
  <c r="O281" i="43" a="1"/>
  <c r="AA314" i="43" a="1"/>
  <c r="M204" i="43" a="1"/>
  <c r="U271" i="43" a="1"/>
  <c r="W285" i="43" a="1"/>
  <c r="M286" i="43" a="1"/>
  <c r="Q235" i="43" a="1"/>
  <c r="AA301" i="43" a="1"/>
  <c r="AA333" i="43" a="1"/>
  <c r="U335" i="43" a="1"/>
  <c r="S285" i="43" a="1"/>
  <c r="M248" i="43" a="1"/>
  <c r="S196" i="43" a="1"/>
  <c r="Q240" i="43" a="1"/>
  <c r="W253" i="43" a="1"/>
  <c r="U258" i="43" a="1"/>
  <c r="AA199" i="43" a="1"/>
  <c r="M264" i="43" a="1"/>
  <c r="O277" i="43" a="1"/>
  <c r="AA289" i="43" a="1"/>
  <c r="Q306" i="43" a="1"/>
  <c r="AA193" i="43" a="1"/>
  <c r="U269" i="43" a="1"/>
  <c r="S313" i="43" a="1"/>
  <c r="S235" i="43" a="1"/>
  <c r="AA326" i="43" a="1"/>
  <c r="M222" i="43" a="1"/>
  <c r="M256" i="43" a="1"/>
  <c r="AA232" i="43" a="1"/>
  <c r="AA224" i="43" a="1"/>
  <c r="AA200" i="43" a="1"/>
  <c r="U284" i="43" a="1"/>
  <c r="Q227" i="43" a="1"/>
  <c r="O286" i="43" a="1"/>
  <c r="U321" i="43" a="1"/>
  <c r="AA192" i="43" a="1"/>
  <c r="Q251" i="43" a="1"/>
  <c r="Q304" i="43" a="1"/>
  <c r="S225" i="43" a="1"/>
  <c r="AA284" i="43" a="1"/>
  <c r="M281" i="43" a="1"/>
  <c r="U230" i="43" a="1"/>
  <c r="U331" i="43" a="1"/>
  <c r="S283" i="43" a="1"/>
  <c r="W230" i="43" a="1"/>
  <c r="O229" i="43" a="1"/>
  <c r="W296" i="43" a="1"/>
  <c r="W194" i="43" a="1"/>
  <c r="O230" i="43" a="1"/>
  <c r="Q294" i="43" a="1"/>
  <c r="Q218" i="43" a="1"/>
  <c r="Q254" i="43" a="1"/>
  <c r="Q256" i="43" a="1"/>
  <c r="O324" i="43" a="1"/>
  <c r="U257" i="43" a="1"/>
  <c r="M308" i="43" a="1"/>
  <c r="W314" i="43" a="1"/>
  <c r="O243" i="43" a="1"/>
  <c r="S282" i="43" a="1"/>
  <c r="W261" i="43" a="1"/>
  <c r="O210" i="43" a="1"/>
  <c r="U278" i="43" a="1"/>
  <c r="O216" i="43" a="1"/>
  <c r="U308" i="43" a="1"/>
  <c r="M328" i="43" a="1"/>
  <c r="Q193" i="43" a="1"/>
  <c r="O227" i="43" a="1"/>
  <c r="S250" i="43" a="1"/>
  <c r="M294" i="43" a="1"/>
  <c r="AA237" i="43" a="1"/>
  <c r="M265" i="43" a="1"/>
  <c r="M272" i="43" a="1"/>
  <c r="U292" i="43" a="1"/>
  <c r="AA302" i="43" a="1"/>
  <c r="AA250" i="43" a="1"/>
  <c r="O223" i="43" a="1"/>
  <c r="U251" i="43" a="1"/>
  <c r="S325" i="43" a="1"/>
  <c r="M312" i="43" a="1"/>
  <c r="AA264" i="43" a="1"/>
  <c r="W271" i="43" a="1"/>
  <c r="S237" i="43" a="1"/>
  <c r="W238" i="43" a="1"/>
  <c r="W302" i="43" a="1"/>
  <c r="AA338" i="43" a="1"/>
  <c r="M194" i="43" a="1"/>
  <c r="S330" i="43" a="1"/>
  <c r="Q192" i="43" a="1"/>
  <c r="O260" i="43" a="1"/>
  <c r="U193" i="43" a="1"/>
  <c r="M262" i="43" a="1"/>
  <c r="Q285" i="43" a="1"/>
  <c r="U206" i="43" a="1"/>
  <c r="O225" i="43" a="1"/>
  <c r="M317" i="43" a="1"/>
  <c r="S291" i="43" a="1"/>
  <c r="O294" i="43" a="1"/>
  <c r="U190" i="43" a="1"/>
  <c r="S261" i="43" a="1"/>
  <c r="M280" i="43" a="1"/>
  <c r="O218" i="43" a="1"/>
  <c r="O311" i="43" a="1"/>
  <c r="M225" i="43" a="1"/>
  <c r="S314" i="43" a="1"/>
  <c r="Q215" i="43" a="1"/>
  <c r="W235" i="43" a="1"/>
  <c r="Q303" i="43" a="1"/>
  <c r="Q253" i="43" a="1"/>
  <c r="AA325" i="43" a="1"/>
  <c r="O231" i="43" a="1"/>
  <c r="AA197" i="43" a="1"/>
  <c r="AA299" i="43" a="1"/>
  <c r="AA277" i="43" a="1"/>
  <c r="U207" i="43" a="1"/>
  <c r="O203" i="43" a="1"/>
  <c r="AA245" i="43" a="1"/>
  <c r="U332" i="43" a="1"/>
  <c r="S202" i="43" a="1"/>
  <c r="O221" i="43" a="1"/>
  <c r="S217" i="43" a="1"/>
  <c r="U218" i="43" a="1"/>
  <c r="M290" i="43" a="1"/>
  <c r="U205" i="43" a="1"/>
  <c r="M274" i="43" a="1"/>
  <c r="M257" i="43" a="1"/>
  <c r="M310" i="43" a="1"/>
  <c r="M321" i="43" a="1"/>
  <c r="AA239" i="43" a="1"/>
  <c r="AA214" i="43" a="1"/>
  <c r="Q336" i="43" a="1"/>
  <c r="M305" i="43" a="1"/>
  <c r="O238" i="43" a="1"/>
  <c r="AA229" i="43" a="1"/>
  <c r="M193" i="43" a="1"/>
  <c r="M287" i="43" a="1"/>
  <c r="AA218" i="43" a="1"/>
  <c r="Q320" i="43" a="1"/>
  <c r="U220" i="43" a="1"/>
  <c r="O304" i="43" a="1"/>
  <c r="AA318" i="43" a="1"/>
  <c r="W195" i="43" a="1"/>
  <c r="S295" i="43" a="1"/>
  <c r="S195" i="43" a="1"/>
  <c r="W249" i="43" a="1"/>
  <c r="M258" i="43" a="1"/>
  <c r="M210" i="43" a="1"/>
  <c r="O312" i="43" a="1"/>
  <c r="Q211" i="43" a="1"/>
  <c r="U272" i="43" a="1"/>
  <c r="O206" i="43" a="1"/>
  <c r="Q224" i="43" a="1"/>
  <c r="O292" i="43" a="1"/>
  <c r="M212" i="43" a="1"/>
  <c r="AA206" i="43" a="1"/>
  <c r="U283" i="43" a="1"/>
  <c r="O279" i="43" a="1"/>
  <c r="Q237" i="43" a="1"/>
  <c r="O240" i="43" a="1"/>
  <c r="U275" i="43" a="1"/>
  <c r="W257" i="43" a="1"/>
  <c r="AA252" i="43" a="1"/>
  <c r="AA309" i="43" a="1"/>
  <c r="W333" i="43" a="1"/>
  <c r="M192" i="43" a="1"/>
  <c r="S262" i="43" a="1"/>
  <c r="M278" i="43" a="1"/>
  <c r="M213" i="43" a="1"/>
  <c r="S248" i="43" a="1"/>
  <c r="Q282" i="43" a="1"/>
  <c r="Q286" i="43" a="1"/>
  <c r="S326" i="43" a="1"/>
  <c r="Q276" i="43" a="1"/>
  <c r="W229" i="43" a="1"/>
  <c r="U246" i="43" a="1"/>
  <c r="Q313" i="43" a="1"/>
  <c r="AA270" i="43" a="1"/>
  <c r="Q243" i="43" a="1"/>
  <c r="S251" i="43" a="1"/>
  <c r="W193" i="43" a="1"/>
  <c r="U256" i="43" a="1"/>
  <c r="O222" i="43" a="1"/>
  <c r="S222" i="43" a="1"/>
  <c r="Q279" i="43" a="1"/>
  <c r="Q293" i="43" a="1"/>
  <c r="M247" i="43" a="1"/>
  <c r="AA231" i="43" a="1"/>
  <c r="O261" i="43" a="1"/>
  <c r="W328" i="43" a="1"/>
  <c r="U248" i="43" a="1"/>
  <c r="O309" i="43" a="1"/>
  <c r="AA246" i="43" a="1"/>
  <c r="U216" i="43" a="1"/>
  <c r="Q277" i="43" a="1"/>
  <c r="M215" i="43" a="1"/>
  <c r="AA254" i="43" a="1"/>
  <c r="O307" i="43" a="1"/>
  <c r="AA334" i="43" a="1"/>
  <c r="S276" i="43" a="1"/>
  <c r="U196" i="43" a="1"/>
  <c r="S194" i="43" a="1"/>
  <c r="U295" i="43" a="1"/>
  <c r="AA253" i="43" a="1"/>
  <c r="M327" i="43" a="1"/>
  <c r="U339" i="43" a="1"/>
  <c r="O295" i="43" a="1"/>
  <c r="AA201" i="43" a="1"/>
  <c r="U194" i="43" a="1"/>
  <c r="S323" i="43" a="1"/>
  <c r="M295" i="43" a="1"/>
  <c r="U192" i="43" a="1"/>
  <c r="AA279" i="43" a="1"/>
  <c r="W217" i="43" a="1"/>
  <c r="S303" i="43" a="1"/>
  <c r="M251" i="43" a="1"/>
  <c r="U241" i="43" a="1"/>
  <c r="Q209" i="43" a="1"/>
  <c r="M242" i="43" a="1"/>
  <c r="Q326" i="43" a="1"/>
  <c r="M319" i="43" a="1"/>
  <c r="S228" i="43" a="1"/>
  <c r="S290" i="43" a="1"/>
  <c r="M322" i="43" a="1"/>
  <c r="S331" i="43" a="1"/>
  <c r="M332" i="43" a="1"/>
  <c r="M232" i="43" a="1"/>
  <c r="Q205" i="43" a="1"/>
  <c r="W220" i="43" a="1"/>
  <c r="S281" i="43" a="1"/>
  <c r="U282" i="43" a="1"/>
  <c r="AA213" i="43" a="1"/>
  <c r="S324" i="43" a="1"/>
  <c r="AA278" i="43" a="1"/>
  <c r="W294" i="43" a="1"/>
  <c r="O257" i="43" a="1"/>
  <c r="O299" i="43" a="1"/>
  <c r="AA317" i="43" a="1"/>
  <c r="W327" i="43" a="1"/>
  <c r="AA259" i="43" a="1"/>
  <c r="Q232" i="43" a="1"/>
  <c r="O207" i="43" a="1"/>
  <c r="S230" i="43" a="1"/>
  <c r="Q315" i="43" a="1"/>
  <c r="U273" i="43" a="1"/>
  <c r="M316" i="43" a="1"/>
  <c r="AA196" i="43" a="1"/>
  <c r="S244" i="43" a="1"/>
  <c r="AA195" i="43" a="1"/>
  <c r="S245" i="43" a="1"/>
  <c r="W307" i="43" a="1"/>
  <c r="Q283" i="43" a="1"/>
  <c r="O258" i="43" a="1"/>
  <c r="W289" i="43" a="1"/>
  <c r="S309" i="43" a="1"/>
  <c r="S339" i="43" a="1"/>
  <c r="Q194" i="43" a="1"/>
  <c r="O209" i="43" a="1"/>
  <c r="O308" i="43" a="1"/>
  <c r="O193" i="43" a="1"/>
  <c r="W276" i="43" a="1"/>
  <c r="M276" i="43" a="1"/>
  <c r="W256" i="43" a="1"/>
  <c r="U224" i="43" a="1"/>
  <c r="U281" i="43" a="1"/>
  <c r="W258" i="43" a="1"/>
  <c r="W240" i="43" a="1"/>
  <c r="U311" i="43" a="1"/>
  <c r="S279" i="43" a="1"/>
  <c r="Q207" i="43" a="1"/>
  <c r="W275" i="43" a="1"/>
  <c r="M279" i="43" a="1"/>
  <c r="O339" i="43" a="1"/>
  <c r="W236" i="43" a="1"/>
  <c r="S223" i="43" a="1"/>
  <c r="O211" i="43" a="1"/>
  <c r="U236" i="43" a="1"/>
  <c r="O259" i="43" a="1"/>
  <c r="M228" i="43" a="1"/>
  <c r="Q261" i="43" a="1"/>
  <c r="M238" i="43" a="1"/>
  <c r="Q239" i="43" a="1"/>
  <c r="W248" i="43" a="1"/>
  <c r="Q334" i="43" a="1"/>
  <c r="W219" i="43" a="1"/>
  <c r="M221" i="43" a="1"/>
  <c r="S243" i="43" a="1"/>
  <c r="W216" i="43" a="1"/>
  <c r="W322" i="43" a="1"/>
  <c r="S209" i="43" a="1"/>
  <c r="U322" i="43" a="1"/>
  <c r="AA269" i="43" a="1"/>
  <c r="S204" i="43" a="1"/>
  <c r="W329" i="43" a="1"/>
  <c r="S271" i="43" a="1"/>
  <c r="W324" i="43" a="1"/>
  <c r="Q330" i="43" a="1"/>
  <c r="Q331" i="43" a="1"/>
  <c r="O242" i="43" a="1"/>
  <c r="S200" i="43" a="1"/>
  <c r="S310" i="43" a="1"/>
  <c r="O318" i="43" a="1"/>
  <c r="W209" i="43" a="1"/>
  <c r="AA191" i="43" a="1"/>
  <c r="S270" i="43" a="1"/>
  <c r="AA212" i="43" a="1"/>
  <c r="U245" i="43" a="1"/>
  <c r="M289" i="43" a="1"/>
  <c r="AA234" i="43" a="1"/>
  <c r="U285" i="43" a="1"/>
  <c r="O314" i="43" a="1"/>
  <c r="U227" i="43" a="1"/>
  <c r="O251" i="43" a="1"/>
  <c r="AA211" i="43" a="1"/>
  <c r="S333" i="43" a="1"/>
  <c r="U329" i="43" a="1"/>
  <c r="O215" i="43" a="1"/>
  <c r="M283" i="43" a="1"/>
  <c r="Q270" i="43" a="1"/>
  <c r="W337" i="43" a="1"/>
  <c r="S264" i="43" a="1"/>
  <c r="O205" i="43" a="1"/>
  <c r="M200" i="43" a="1"/>
  <c r="O245" i="43" a="1"/>
  <c r="W312" i="43" a="1"/>
  <c r="Q202" i="43" a="1"/>
  <c r="AA243" i="43" a="1"/>
  <c r="U280" i="43" a="1"/>
  <c r="U252" i="43" a="1"/>
  <c r="U299" i="43" a="1"/>
  <c r="M269" i="43" a="1"/>
  <c r="S218" i="43" a="1"/>
  <c r="W255" i="43" a="1"/>
  <c r="AA276" i="43" a="1"/>
  <c r="U198" i="43" a="1"/>
  <c r="S199" i="43" a="1"/>
  <c r="W274" i="43" a="1"/>
  <c r="U255" i="43" a="1"/>
  <c r="M220" i="43" a="1"/>
  <c r="W242" i="43" a="1"/>
  <c r="S210" i="43" a="1"/>
  <c r="U242" i="43" a="1"/>
  <c r="S315" i="43" a="1"/>
  <c r="M246" i="43" a="1"/>
  <c r="AA283" i="43" a="1"/>
  <c r="S304" i="43" a="1"/>
  <c r="S252" i="43" a="1"/>
  <c r="S253" i="43" a="1"/>
  <c r="O202" i="43" a="1"/>
  <c r="S284" i="43" a="1"/>
  <c r="AA220" i="43" a="1"/>
  <c r="U338" i="43" a="1"/>
  <c r="W299" i="43" a="1"/>
  <c r="W270" i="43" a="1"/>
  <c r="Q339" i="43" a="1"/>
  <c r="AA223" i="43" a="1"/>
  <c r="AA219" i="43" a="1"/>
  <c r="O302" i="43" a="1"/>
  <c r="Q201" i="43" a="1"/>
  <c r="W336" i="43" a="1"/>
  <c r="Q190" i="43" a="1"/>
  <c r="W225" i="43" a="1"/>
  <c r="S286" i="43" a="1"/>
  <c r="W233" i="43" a="1"/>
  <c r="S206" i="43" a="1"/>
  <c r="Q223" i="43" a="1"/>
  <c r="M191" i="43" a="1"/>
  <c r="U328" i="43" a="1"/>
  <c r="M273" i="43" a="1"/>
  <c r="W264" i="43" a="1"/>
  <c r="O323" i="43" a="1"/>
  <c r="Q324" i="43" a="1"/>
  <c r="O199" i="43" a="1"/>
  <c r="Q200" i="43" a="1"/>
  <c r="AA287" i="43" a="1"/>
  <c r="S201" i="43" a="1"/>
  <c r="Q269" i="43" a="1"/>
  <c r="W202" i="43" a="1"/>
  <c r="O271" i="43" a="1"/>
  <c r="U254" i="43" a="1"/>
  <c r="S296" i="43" a="1"/>
  <c r="M201" i="43" a="1"/>
  <c r="M211" i="43" a="1"/>
  <c r="O234" i="43" a="1"/>
  <c r="S219" i="43" a="1"/>
  <c r="S267" i="43" a="1"/>
  <c r="M217" i="43" a="1"/>
  <c r="Q317" i="43" a="1"/>
  <c r="S321" i="43" a="1"/>
  <c r="Q220" i="43" a="1"/>
  <c r="S190" i="43" a="1"/>
  <c r="Q238" i="43" a="1"/>
  <c r="W243" i="43" a="1"/>
  <c r="M267" i="43" a="1"/>
  <c r="O310" i="43" a="1"/>
  <c r="S205" i="43" a="1"/>
  <c r="W321" i="43" a="1"/>
  <c r="U287" i="43" a="1"/>
  <c r="S289" i="43" a="1"/>
  <c r="O278" i="43" a="1"/>
  <c r="AA324" i="43" a="1"/>
  <c r="O306" i="43" a="1"/>
  <c r="Q208" i="43" a="1"/>
  <c r="AA271" i="43" a="1"/>
  <c r="M313" i="43" a="1"/>
  <c r="W269" i="43" a="1"/>
  <c r="U267" i="43" a="1"/>
  <c r="O332" i="43" a="1"/>
  <c r="S317" i="43" a="1"/>
  <c r="AA255" i="43" a="1"/>
  <c r="Q260" i="43" a="1"/>
  <c r="U337" i="43" a="1"/>
  <c r="U199" i="43" a="1"/>
  <c r="U286" i="43" a="1"/>
  <c r="AA267" i="43" a="1"/>
  <c r="U333" i="43" a="1"/>
  <c r="W215" i="43" a="1"/>
  <c r="Q234" i="43" a="1"/>
  <c r="Q335" i="43" a="1"/>
  <c r="M338" i="43" a="1"/>
  <c r="Q247" i="43" a="1"/>
  <c r="U247" i="43" a="1"/>
  <c r="S215" i="43" a="1"/>
  <c r="Q263" i="43" a="1"/>
  <c r="O315" i="43" a="1"/>
  <c r="Q309" i="43" a="1"/>
  <c r="Q281" i="43" a="1"/>
  <c r="M207" i="43" a="1"/>
  <c r="W250" i="43" a="1"/>
  <c r="U260" i="43" a="1"/>
  <c r="S263" i="43" a="1"/>
  <c r="M331" i="43" a="1"/>
  <c r="S322" i="43" a="1"/>
  <c r="S327" i="43" a="1"/>
  <c r="AA337" i="43" a="1"/>
  <c r="Q323" i="43" a="1"/>
  <c r="O220" i="43" a="1"/>
  <c r="S208" i="43" a="1"/>
  <c r="O204" i="43" a="1"/>
  <c r="M275" i="43" a="1"/>
  <c r="W331" i="43" a="1"/>
  <c r="Q314" i="43" a="1"/>
  <c r="AA275" i="43" a="1"/>
  <c r="Q203" i="43" a="1"/>
  <c r="M303" i="43" a="1"/>
  <c r="M282" i="43" a="1"/>
  <c r="Q328" i="43" a="1"/>
  <c r="O338" i="43" a="1"/>
  <c r="AA235" i="43" a="1"/>
  <c r="M337" i="43" a="1"/>
  <c r="M309" i="43" a="1"/>
  <c r="U233" i="43" a="1"/>
  <c r="W234" i="43" a="1"/>
  <c r="U296" i="43" a="1"/>
  <c r="M336" i="43" a="1"/>
  <c r="U336" i="43" a="1"/>
  <c r="W207" i="43" a="1"/>
  <c r="O337" i="43" a="1"/>
  <c r="U211" i="43" a="1"/>
  <c r="S224" i="43" a="1"/>
  <c r="O192" i="43" a="1"/>
  <c r="S233" i="43" a="1"/>
  <c r="Q301" i="43" a="1"/>
  <c r="U200" i="43" a="1"/>
  <c r="Q300" i="43" a="1"/>
  <c r="M301" i="43" a="1"/>
  <c r="U309" i="43" a="1"/>
  <c r="S197" i="43" a="1"/>
  <c r="M216" i="43" a="1"/>
  <c r="W298" i="43" a="1"/>
  <c r="U316" i="43" a="1"/>
  <c r="S191" i="43" a="1"/>
  <c r="W224" i="43" a="1"/>
  <c r="W201" i="43" a="1"/>
  <c r="M195" i="43" a="1"/>
  <c r="Q305" i="43" a="1"/>
  <c r="O264" i="43" a="1"/>
  <c r="S269" i="43" a="1"/>
  <c r="O200" i="43" a="1"/>
  <c r="O190" i="43" a="1"/>
  <c r="U315" i="43" a="1"/>
  <c r="AA241" i="43" a="1"/>
  <c r="AA263" i="43" a="1"/>
  <c r="U268" i="43" a="1"/>
  <c r="Q319" i="43" a="1"/>
  <c r="U262" i="43" a="1"/>
  <c r="S220" i="43" a="1"/>
  <c r="M243" i="43" a="1"/>
  <c r="S211" i="43" a="1"/>
  <c r="U249" i="43" a="1"/>
  <c r="Q292" i="43" a="1"/>
  <c r="W214" i="43" a="1"/>
  <c r="O283" i="43" a="1"/>
  <c r="AA258" i="43" a="1"/>
  <c r="U261" i="43" a="1"/>
  <c r="Q230" i="43" a="1"/>
  <c r="O255" i="43" a="1"/>
  <c r="Q198" i="43" a="1"/>
  <c r="O320" i="43" a="1"/>
  <c r="W293" i="43" a="1"/>
  <c r="AA221" i="43" a="1"/>
  <c r="O285" i="43" a="1"/>
  <c r="O293" i="43" a="1"/>
  <c r="O253" i="43" a="1"/>
  <c r="O288" i="43" a="1"/>
  <c r="O321" i="43" a="1"/>
  <c r="M245" i="43" a="1"/>
  <c r="U263" i="43" a="1"/>
  <c r="AA240" i="43" a="1"/>
  <c r="AA226" i="43" a="1"/>
  <c r="M277" i="43" a="1"/>
  <c r="M263" i="43" a="1"/>
  <c r="S337" i="43" a="1"/>
  <c r="U232" i="43" a="1"/>
  <c r="U302" i="43" a="1"/>
  <c r="U208" i="43" a="1"/>
  <c r="AA247" i="43" a="1"/>
  <c r="W212" i="43" a="1"/>
  <c r="W304" i="43" a="1"/>
  <c r="M270" i="43" a="1"/>
  <c r="M255" i="43" a="1"/>
  <c r="Q236" i="43" a="1"/>
  <c r="Q246" i="43" a="1"/>
  <c r="Q291" i="43" a="1"/>
  <c r="AA236" i="43" a="1"/>
  <c r="AA256" i="43" a="1"/>
  <c r="U306" i="43" a="1"/>
  <c r="W199" i="43" a="1"/>
  <c r="O289" i="43" a="1"/>
  <c r="M271" i="43" a="1"/>
  <c r="Q225" i="43" a="1"/>
  <c r="W291" i="43" a="1"/>
  <c r="M227" i="43" a="1"/>
  <c r="M329" i="43" a="1"/>
  <c r="O326" i="43" a="1"/>
  <c r="S306" i="43" a="1"/>
  <c r="W325" i="43" a="1"/>
  <c r="S192" i="43" a="1"/>
  <c r="M324" i="43" a="1"/>
  <c r="U209" i="43" a="1"/>
  <c r="W254" i="43" a="1"/>
  <c r="S300" i="43" a="1"/>
  <c r="S272" i="43" a="1"/>
  <c r="Q278" i="43" a="1"/>
  <c r="M250" i="43" a="1"/>
  <c r="Q312" i="43" a="1"/>
  <c r="M297" i="43" a="1"/>
  <c r="O197" i="43" a="1"/>
  <c r="U305" i="43" a="1"/>
  <c r="M261" i="43" a="1"/>
  <c r="W251" i="43" a="1"/>
  <c r="U327" i="43" a="1"/>
  <c r="Q195" i="43" a="1"/>
  <c r="O244" i="43" a="1"/>
  <c r="S241" i="43" a="1"/>
  <c r="U203" i="43" a="1"/>
  <c r="S239" i="43" a="1"/>
  <c r="Q242" i="43" a="1"/>
  <c r="M234" i="43" a="1"/>
  <c r="S256" i="43" a="1"/>
  <c r="AA198" i="43" a="1"/>
  <c r="W245" i="43" a="1"/>
  <c r="AA281" i="43" a="1"/>
  <c r="W265" i="43" a="1"/>
  <c r="Q231" i="43" a="1"/>
  <c r="AA244" i="43" a="1"/>
  <c r="M302" i="43" a="1"/>
  <c r="U229" i="43" a="1"/>
  <c r="O235" i="43" a="1"/>
  <c r="U323" i="43" a="1"/>
  <c r="AA217" i="43" a="1"/>
  <c r="U310" i="43" a="1"/>
  <c r="S268" i="43" a="1"/>
  <c r="M300" i="43" a="1"/>
  <c r="U300" i="43" a="1"/>
  <c r="S312" i="43" a="1"/>
  <c r="O269" i="43" a="1"/>
  <c r="S254" i="43" a="1"/>
  <c r="O195" i="43" a="1"/>
  <c r="M314" i="43" a="1"/>
  <c r="Q271" i="43" a="1"/>
  <c r="Q332" i="43" a="1"/>
  <c r="W205" i="43" a="1"/>
  <c r="O248" i="43" a="1"/>
  <c r="U297" i="43" a="1"/>
  <c r="M197" i="43" a="1"/>
  <c r="U298" i="43" a="1"/>
  <c r="Q268" i="43" a="1"/>
  <c r="AA331" i="43" a="1"/>
  <c r="M218" i="43" a="1"/>
  <c r="U307" i="43" a="1"/>
  <c r="U195" i="43" a="1"/>
  <c r="U237" i="43" a="1"/>
  <c r="Q245" i="43" a="1"/>
  <c r="S297" i="43" a="1"/>
  <c r="S288" i="43" a="1"/>
  <c r="S273" i="43" a="1"/>
  <c r="Q213" i="43" a="1"/>
  <c r="U215" i="43" a="1"/>
  <c r="M196" i="43" a="1"/>
  <c r="Q275" i="43" a="1"/>
  <c r="M334" i="43" a="1"/>
  <c r="O282" i="43" a="1"/>
  <c r="O254" i="43" a="1"/>
  <c r="U214" i="43" a="1"/>
  <c r="W288" i="43" a="1"/>
  <c r="O198" i="43" a="1"/>
  <c r="U266" i="43" a="1"/>
  <c r="W260" i="43" a="1"/>
  <c r="M330" i="43" a="1"/>
  <c r="W317" i="43" a="1"/>
  <c r="Q318" i="43" a="1"/>
  <c r="Q265" i="43" a="1"/>
  <c r="O284" i="43" a="1"/>
  <c r="M252" i="43" a="1"/>
  <c r="O325" i="43" a="1"/>
  <c r="Q297" i="43" a="1"/>
  <c r="AA294" i="43" a="1"/>
  <c r="U317" i="43" a="1"/>
  <c r="S278" i="43" a="1"/>
  <c r="Q257" i="43" a="1"/>
  <c r="Q322" i="43" a="1"/>
  <c r="O212" i="43" a="1"/>
  <c r="W335" i="43" a="1"/>
  <c r="W297" i="43" a="1"/>
  <c r="AA339" i="43" a="1"/>
  <c r="O219" i="43" a="1"/>
  <c r="S246" i="43" a="1"/>
  <c r="M268" i="43" a="1"/>
  <c r="M285" i="43" a="1"/>
  <c r="Q266" i="43" a="1"/>
  <c r="W190" i="43" a="1"/>
  <c r="W303" i="43" a="1"/>
  <c r="M288" i="43" a="1"/>
  <c r="Q295" i="43" a="1"/>
  <c r="M259" i="43" a="1"/>
  <c r="AA260" i="43" a="1"/>
  <c r="O233" i="43" a="1"/>
  <c r="M231" i="43" a="1"/>
  <c r="W223" i="43" a="1"/>
  <c r="S280" i="43" a="1"/>
  <c r="W323" i="43" a="1"/>
  <c r="S334" i="43" a="1"/>
  <c r="Q221" i="43" a="1"/>
  <c r="W192" i="43" a="1"/>
  <c r="M291" i="43" a="1"/>
  <c r="W231" i="43" a="1"/>
  <c r="Q325" i="43" a="1"/>
  <c r="M266" i="43" a="1"/>
  <c r="O239" i="43" a="1"/>
  <c r="O276" i="43" a="1"/>
  <c r="W259" i="43" a="1"/>
  <c r="M244" i="43" a="1"/>
  <c r="S302" i="43" a="1"/>
  <c r="O322" i="43" a="1"/>
  <c r="O232" i="43" a="1"/>
  <c r="W206" i="43" a="1"/>
  <c r="U270" i="43" a="1"/>
  <c r="S236" i="43" a="1"/>
  <c r="W204" i="43" a="1"/>
  <c r="O316" i="43" a="1"/>
  <c r="U264" i="43" a="1"/>
  <c r="M203" i="43" a="1"/>
  <c r="U290" i="43" a="1"/>
  <c r="U265" i="43" a="1"/>
  <c r="W282" i="43" a="1"/>
  <c r="W319" i="43" a="1"/>
  <c r="U289" i="43" a="1"/>
  <c r="AA315" i="43" a="1"/>
  <c r="U217" i="43" a="1"/>
  <c r="U279" i="43" a="1"/>
  <c r="Q197" i="43" a="1"/>
  <c r="W316" i="43" a="1"/>
  <c r="O296" i="43" a="1"/>
  <c r="Q267" i="43" a="1"/>
  <c r="O327" i="43" a="1"/>
  <c r="W300" i="43" a="1"/>
  <c r="S301" i="43" a="1"/>
  <c r="W228" i="43" a="1"/>
  <c r="U319" i="43" a="1"/>
  <c r="M202" i="43" a="1"/>
  <c r="Q287" i="43" a="1"/>
  <c r="Q321" i="43" a="1"/>
  <c r="W287" i="43" a="1"/>
  <c r="S232" i="43" a="1"/>
  <c r="U330" i="43" a="1"/>
  <c r="Q222" i="43" a="1"/>
  <c r="W267" i="43" a="1"/>
  <c r="O267" i="43" a="1"/>
  <c r="Q228" i="43" a="1"/>
  <c r="AA257" i="43" a="1"/>
  <c r="AA321" i="43" a="1"/>
  <c r="S265" i="43" a="1"/>
  <c r="Q333" i="43" a="1"/>
  <c r="W266" i="43" a="1"/>
  <c r="U312" i="43" a="1"/>
  <c r="M254" i="43" a="1"/>
  <c r="W309" i="43" a="1"/>
  <c r="W330" i="43" a="1"/>
  <c r="W279" i="43" a="1"/>
  <c r="AA238" i="43" a="1"/>
  <c r="W246" i="43" a="1"/>
  <c r="Q289" i="43" a="1"/>
  <c r="S266" i="43" a="1"/>
  <c r="W263" i="43" a="1"/>
  <c r="M326" i="43" a="1"/>
  <c r="U301" i="43" a="1"/>
  <c r="S329" i="43" a="1"/>
  <c r="W334" i="43" a="1"/>
  <c r="M230" i="43" a="1"/>
  <c r="Q329" i="43" a="1"/>
  <c r="S299" i="43" a="1"/>
  <c r="S335" i="43" a="1"/>
  <c r="O228" i="43" a="1"/>
  <c r="Q296" i="43" a="1"/>
  <c r="S226" i="43" a="1"/>
  <c r="U238" i="43" a="1"/>
  <c r="M226" i="43" a="1"/>
  <c r="U334" i="43" a="1"/>
  <c r="M253" i="43" a="1"/>
  <c r="M214" i="43" a="1"/>
  <c r="O214" i="43" a="1"/>
  <c r="O274" i="43" a="1"/>
  <c r="W332" i="43" a="1"/>
  <c r="AA190" i="43" a="1"/>
  <c r="W210" i="43" a="1"/>
  <c r="W232" i="43" a="1"/>
  <c r="U234" i="43" a="1"/>
  <c r="Q337" i="43" a="1"/>
  <c r="M298" i="43" a="1"/>
  <c r="S316" i="43" a="1"/>
  <c r="U222" i="43" a="1"/>
  <c r="S193" i="43" a="1"/>
  <c r="O256" i="43" a="1"/>
  <c r="Q272" i="43" a="1"/>
  <c r="U293" i="43" a="1"/>
  <c r="W318" i="43" a="1"/>
  <c r="W290" i="43" a="1"/>
  <c r="O335" i="43" a="1"/>
  <c r="W310" i="43" a="1"/>
  <c r="O237" i="43" a="1"/>
  <c r="M229" i="43" a="1"/>
  <c r="O300" i="43" a="1"/>
  <c r="U239" i="43" a="1"/>
  <c r="AA207" i="43" a="1"/>
  <c r="U313" i="43" a="1"/>
  <c r="S207" i="43" a="1"/>
  <c r="O268" i="43" a="1"/>
  <c r="Q229" i="43" a="1"/>
  <c r="Q310" i="43" a="1"/>
  <c r="U219" i="43" a="1"/>
  <c r="S336" i="43" a="1"/>
  <c r="U225" i="43" a="1"/>
  <c r="W339" i="43" a="1"/>
  <c r="O194" i="43" a="1"/>
  <c r="U210" i="43" a="1"/>
  <c r="W278" i="43" a="1"/>
  <c r="M237" i="43" a="1"/>
  <c r="Q280" i="43" a="1"/>
  <c r="U303" i="43" a="1"/>
  <c r="S214" i="43" a="1"/>
  <c r="Q216" i="43" a="1"/>
  <c r="M205" i="43" a="1"/>
  <c r="O280" i="43" a="1"/>
  <c r="AA288" i="43" a="1"/>
  <c r="AA194" i="43" a="1"/>
  <c r="S320" i="43" a="1"/>
  <c r="AA323" i="43" a="1"/>
  <c r="Q290" i="43" a="1"/>
  <c r="AA203" i="43" a="1"/>
  <c r="S238" i="43" a="1"/>
  <c r="Q206" i="43" a="1"/>
  <c r="M249" i="43" a="1"/>
  <c r="U277" i="43" a="1"/>
  <c r="S257" i="43" a="1"/>
  <c r="O262" i="43" a="1"/>
  <c r="AA215" i="43" a="1"/>
  <c r="M333" i="43" a="1"/>
  <c r="O236" i="43" a="1"/>
  <c r="M224" i="43" a="1"/>
  <c r="W196" i="43" a="1"/>
  <c r="W273" i="43" a="1"/>
  <c r="W320" i="43" a="1"/>
  <c r="Q204" i="43" a="1"/>
  <c r="M199" i="43" a="1"/>
  <c r="U243" i="43" a="1"/>
  <c r="U274" i="43" a="1"/>
  <c r="O319" i="43" a="1"/>
  <c r="U191" i="43" a="1"/>
  <c r="U314" i="43" a="1"/>
  <c r="S274" i="43" a="1"/>
  <c r="W211" i="43" a="1"/>
  <c r="O270" i="43" a="1"/>
  <c r="Q214" i="43" a="1"/>
  <c r="S307" i="43" a="1"/>
  <c r="Q191" i="43" a="1"/>
  <c r="S213" i="43" a="1"/>
  <c r="U326" i="43" a="1"/>
  <c r="S298" i="43" a="1"/>
  <c r="Q308" i="43" a="1"/>
  <c r="AA222" i="43" a="1"/>
  <c r="M318" i="43" a="1"/>
  <c r="W200" i="43" a="1"/>
  <c r="M223" i="43" a="1"/>
  <c r="AA320" i="43" a="1"/>
  <c r="Q255" i="43" a="1"/>
  <c r="O336" i="43" a="1"/>
  <c r="W315" i="43" a="1"/>
  <c r="M307" i="43" a="1"/>
  <c r="O333" i="43" a="1"/>
  <c r="S338" i="43" a="1"/>
  <c r="O303" i="43" a="1"/>
  <c r="U221" i="43" a="1"/>
  <c r="O330" i="43" a="1"/>
  <c r="Q327" i="43" a="1"/>
  <c r="O328" i="43" a="1"/>
  <c r="W272" i="43" a="1"/>
  <c r="M198" i="43" a="1"/>
  <c r="S287" i="43" a="1"/>
  <c r="O301" i="43" a="1"/>
  <c r="S294" i="43" a="1"/>
  <c r="Q262" i="43" a="1"/>
  <c r="O224" i="43" a="1"/>
  <c r="W292" i="43" a="1"/>
  <c r="W247" i="43" a="1"/>
  <c r="AA286" i="43" a="1"/>
  <c r="O291" i="43" a="1"/>
  <c r="O266" i="43" a="1"/>
  <c r="S328" i="43" a="1"/>
  <c r="AA251" i="43" a="1"/>
  <c r="W252" i="43" a="1"/>
  <c r="O250" i="43" a="1"/>
  <c r="Q284" i="43" a="1"/>
  <c r="AA285" i="43" a="1"/>
  <c r="U259" i="43" a="1"/>
  <c r="M323" i="43" a="1"/>
  <c r="S255" i="43" a="1"/>
  <c r="Q233" i="43" a="1"/>
  <c r="S319" i="43" a="1"/>
  <c r="AA228" i="43" a="1"/>
  <c r="Q196" i="43" a="1"/>
  <c r="O329" i="43" a="1"/>
  <c r="O265" i="43" a="1"/>
  <c r="M239" i="43" a="1"/>
  <c r="U201" i="43" a="1"/>
  <c r="M219" i="43" a="1"/>
  <c r="M236" i="43" a="1"/>
  <c r="AA319" i="43" a="1"/>
  <c r="Q311" i="43" a="1"/>
  <c r="M306" i="43" a="1"/>
  <c r="U197" i="43" a="1"/>
  <c r="O287" i="43" a="1"/>
  <c r="U325" i="43" a="1"/>
  <c r="S234" i="43" a="1"/>
  <c r="W338" i="43" a="1"/>
  <c r="S277" i="43" a="1"/>
  <c r="O208" i="43" a="1"/>
  <c r="W284" i="43" a="1"/>
  <c r="Q298" i="43" a="1"/>
  <c r="Q248" i="43" a="1"/>
  <c r="U288" i="43" a="1"/>
  <c r="M325" i="43" a="1"/>
  <c r="Q307" i="43" a="1"/>
  <c r="W222" i="43" a="1"/>
  <c r="O317" i="43" a="1"/>
  <c r="M293" i="43" a="1"/>
  <c r="Q273" i="43" a="1"/>
  <c r="S318" i="43" a="1"/>
  <c r="S292" i="43" a="1"/>
  <c r="W244" i="43" a="1"/>
  <c r="U318" i="43" a="1"/>
  <c r="W268" i="43" a="1"/>
  <c r="U202" i="43" a="1"/>
  <c r="O272" i="43" a="1"/>
  <c r="U250" i="43" a="1"/>
  <c r="M241" i="43" a="1"/>
  <c r="S221" i="43" a="1"/>
  <c r="W286" i="43" a="1"/>
  <c r="AA230" i="43" a="1"/>
  <c r="M206" i="43" a="1"/>
  <c r="O298" i="43" a="1"/>
  <c r="AA308" i="43" a="1"/>
  <c r="AA233" i="43" a="1"/>
  <c r="S332" i="43" a="1"/>
  <c r="O246" i="43" a="1"/>
  <c r="Q244" i="43" a="1"/>
  <c r="W311" i="43" a="1"/>
  <c r="U235" i="43" a="1"/>
  <c r="Q241" i="43" a="1"/>
  <c r="U291" i="43" a="1"/>
  <c r="U294" i="43" a="1"/>
  <c r="S240" i="43" a="1"/>
  <c r="U231" i="43" a="1"/>
  <c r="W197" i="43" a="1"/>
  <c r="S229" i="43" a="1"/>
  <c r="W308" i="43" a="1"/>
  <c r="M311" i="43" a="1"/>
  <c r="S305" i="43" a="1"/>
  <c r="O196" i="43" a="1"/>
  <c r="Q252" i="43" a="1"/>
  <c r="W306" i="43" a="1"/>
  <c r="S311" i="43" a="1"/>
  <c r="M339" i="43" a="1"/>
  <c r="O275" i="43" a="1"/>
  <c r="Q259" i="43" a="1"/>
  <c r="W241" i="43" a="1"/>
  <c r="O273" i="43" a="1"/>
  <c r="W226" i="43" a="1"/>
  <c r="O252" i="43" a="1"/>
  <c r="Q316" i="43" a="1"/>
  <c r="S293" i="43" a="1"/>
  <c r="M260" i="43" a="1"/>
  <c r="S260" i="43" a="1"/>
  <c r="S242" i="43" a="1"/>
  <c r="W218" i="43" a="1"/>
  <c r="M335" i="43" a="1"/>
  <c r="W208" i="43" a="1"/>
  <c r="Q249" i="43" a="1"/>
  <c r="Q288" i="43" a="1"/>
  <c r="W305" i="43" a="1"/>
  <c r="W281" i="43" a="1"/>
  <c r="M209" i="43" a="1"/>
  <c r="S216" i="43" a="1"/>
  <c r="Q217" i="43" a="1"/>
  <c r="O334" i="43" a="1"/>
  <c r="S275" i="43" a="1"/>
  <c r="Q219" i="43" a="1"/>
  <c r="M292" i="43" a="1"/>
  <c r="Q199" i="43" a="1"/>
  <c r="Q199" i="43" l="1"/>
  <c r="M292" i="43"/>
  <c r="Q219" i="43"/>
  <c r="S275" i="43"/>
  <c r="O334" i="43"/>
  <c r="Q217" i="43"/>
  <c r="S216" i="43"/>
  <c r="M209" i="43"/>
  <c r="W281" i="43"/>
  <c r="W305" i="43"/>
  <c r="Q288" i="43"/>
  <c r="Q249" i="43"/>
  <c r="W208" i="43"/>
  <c r="M335" i="43"/>
  <c r="W218" i="43"/>
  <c r="S242" i="43"/>
  <c r="S260" i="43"/>
  <c r="M260" i="43"/>
  <c r="S293" i="43"/>
  <c r="Q316" i="43"/>
  <c r="O252" i="43"/>
  <c r="W226" i="43"/>
  <c r="O273" i="43"/>
  <c r="W241" i="43"/>
  <c r="Q259" i="43"/>
  <c r="O275" i="43"/>
  <c r="M339" i="43"/>
  <c r="S311" i="43"/>
  <c r="W306" i="43"/>
  <c r="Q252" i="43"/>
  <c r="O196" i="43"/>
  <c r="S305" i="43"/>
  <c r="M311" i="43"/>
  <c r="W308" i="43"/>
  <c r="S229" i="43"/>
  <c r="W197" i="43"/>
  <c r="U231" i="43"/>
  <c r="S240" i="43"/>
  <c r="U294" i="43"/>
  <c r="U291" i="43"/>
  <c r="Q241" i="43"/>
  <c r="U235" i="43"/>
  <c r="W311" i="43"/>
  <c r="Q244" i="43"/>
  <c r="O246" i="43"/>
  <c r="S332" i="43"/>
  <c r="AA233" i="43"/>
  <c r="AA308" i="43"/>
  <c r="O298" i="43"/>
  <c r="M206" i="43"/>
  <c r="AA230" i="43"/>
  <c r="W286" i="43"/>
  <c r="S221" i="43"/>
  <c r="M241" i="43"/>
  <c r="U250" i="43"/>
  <c r="O272" i="43"/>
  <c r="U202" i="43"/>
  <c r="W268" i="43"/>
  <c r="U318" i="43"/>
  <c r="W244" i="43"/>
  <c r="S292" i="43"/>
  <c r="S318" i="43"/>
  <c r="Q273" i="43"/>
  <c r="M293" i="43"/>
  <c r="O317" i="43"/>
  <c r="W222" i="43"/>
  <c r="Q307" i="43"/>
  <c r="M325" i="43"/>
  <c r="U288" i="43"/>
  <c r="Q248" i="43"/>
  <c r="Q298" i="43"/>
  <c r="W284" i="43"/>
  <c r="O208" i="43"/>
  <c r="S277" i="43"/>
  <c r="W338" i="43"/>
  <c r="S234" i="43"/>
  <c r="U325" i="43"/>
  <c r="O287" i="43"/>
  <c r="U197" i="43"/>
  <c r="M306" i="43"/>
  <c r="Q311" i="43"/>
  <c r="AA319" i="43"/>
  <c r="M236" i="43"/>
  <c r="M219" i="43"/>
  <c r="U201" i="43"/>
  <c r="M239" i="43"/>
  <c r="O265" i="43"/>
  <c r="O329" i="43"/>
  <c r="Q196" i="43"/>
  <c r="AA228" i="43"/>
  <c r="S319" i="43"/>
  <c r="Q233" i="43"/>
  <c r="S255" i="43"/>
  <c r="M323" i="43"/>
  <c r="U259" i="43"/>
  <c r="AA285" i="43"/>
  <c r="Q284" i="43"/>
  <c r="O250" i="43"/>
  <c r="W252" i="43"/>
  <c r="AA251" i="43"/>
  <c r="S328" i="43"/>
  <c r="O266" i="43"/>
  <c r="O291" i="43"/>
  <c r="AA286" i="43"/>
  <c r="W247" i="43"/>
  <c r="W292" i="43"/>
  <c r="O224" i="43"/>
  <c r="Q262" i="43"/>
  <c r="S294" i="43"/>
  <c r="O301" i="43"/>
  <c r="S287" i="43"/>
  <c r="M198" i="43"/>
  <c r="W272" i="43"/>
  <c r="O328" i="43"/>
  <c r="Q327" i="43"/>
  <c r="O330" i="43"/>
  <c r="U221" i="43"/>
  <c r="O303" i="43"/>
  <c r="S338" i="43"/>
  <c r="O333" i="43"/>
  <c r="M307" i="43"/>
  <c r="W315" i="43"/>
  <c r="O336" i="43"/>
  <c r="Q255" i="43"/>
  <c r="AA320" i="43"/>
  <c r="M223" i="43"/>
  <c r="W200" i="43"/>
  <c r="M318" i="43"/>
  <c r="AA222" i="43"/>
  <c r="Q308" i="43"/>
  <c r="S298" i="43"/>
  <c r="U326" i="43"/>
  <c r="S213" i="43"/>
  <c r="Q191" i="43"/>
  <c r="S307" i="43"/>
  <c r="Q214" i="43"/>
  <c r="O270" i="43"/>
  <c r="W211" i="43"/>
  <c r="S274" i="43"/>
  <c r="U314" i="43"/>
  <c r="U191" i="43"/>
  <c r="O319" i="43"/>
  <c r="U274" i="43"/>
  <c r="U243" i="43"/>
  <c r="M199" i="43"/>
  <c r="Q204" i="43"/>
  <c r="W320" i="43"/>
  <c r="W273" i="43"/>
  <c r="W196" i="43"/>
  <c r="M224" i="43"/>
  <c r="O236" i="43"/>
  <c r="M333" i="43"/>
  <c r="AA215" i="43"/>
  <c r="O262" i="43"/>
  <c r="S257" i="43"/>
  <c r="U277" i="43"/>
  <c r="M249" i="43"/>
  <c r="Q206" i="43"/>
  <c r="S238" i="43"/>
  <c r="AA203" i="43"/>
  <c r="Q290" i="43"/>
  <c r="AA323" i="43"/>
  <c r="S320" i="43"/>
  <c r="AA194" i="43"/>
  <c r="AA288" i="43"/>
  <c r="O280" i="43"/>
  <c r="M205" i="43"/>
  <c r="Q216" i="43"/>
  <c r="S214" i="43"/>
  <c r="U303" i="43"/>
  <c r="Q280" i="43"/>
  <c r="M237" i="43"/>
  <c r="W278" i="43"/>
  <c r="U210" i="43"/>
  <c r="O194" i="43"/>
  <c r="W339" i="43"/>
  <c r="U225" i="43"/>
  <c r="S336" i="43"/>
  <c r="U219" i="43"/>
  <c r="Q310" i="43"/>
  <c r="Q229" i="43"/>
  <c r="O268" i="43"/>
  <c r="S207" i="43"/>
  <c r="U313" i="43"/>
  <c r="AA207" i="43"/>
  <c r="U239" i="43"/>
  <c r="O300" i="43"/>
  <c r="M229" i="43"/>
  <c r="O237" i="43"/>
  <c r="W310" i="43"/>
  <c r="O335" i="43"/>
  <c r="W290" i="43"/>
  <c r="W318" i="43"/>
  <c r="U293" i="43"/>
  <c r="Q272" i="43"/>
  <c r="O256" i="43"/>
  <c r="S193" i="43"/>
  <c r="U222" i="43"/>
  <c r="S316" i="43"/>
  <c r="M298" i="43"/>
  <c r="Q337" i="43"/>
  <c r="U234" i="43"/>
  <c r="W232" i="43"/>
  <c r="W210" i="43"/>
  <c r="AA190" i="43"/>
  <c r="W332" i="43"/>
  <c r="O274" i="43"/>
  <c r="O214" i="43"/>
  <c r="M214" i="43"/>
  <c r="M253" i="43"/>
  <c r="U334" i="43"/>
  <c r="M226" i="43"/>
  <c r="U238" i="43"/>
  <c r="S226" i="43"/>
  <c r="Q296" i="43"/>
  <c r="O228" i="43"/>
  <c r="S335" i="43"/>
  <c r="S299" i="43"/>
  <c r="Q329" i="43"/>
  <c r="M230" i="43"/>
  <c r="W334" i="43"/>
  <c r="S329" i="43"/>
  <c r="U301" i="43"/>
  <c r="M326" i="43"/>
  <c r="W263" i="43"/>
  <c r="S266" i="43"/>
  <c r="Q289" i="43"/>
  <c r="W246" i="43"/>
  <c r="AA238" i="43"/>
  <c r="W279" i="43"/>
  <c r="W330" i="43"/>
  <c r="W309" i="43"/>
  <c r="M254" i="43"/>
  <c r="U312" i="43"/>
  <c r="W266" i="43"/>
  <c r="Q333" i="43"/>
  <c r="S265" i="43"/>
  <c r="AA321" i="43"/>
  <c r="AA257" i="43"/>
  <c r="Q228" i="43"/>
  <c r="O267" i="43"/>
  <c r="W267" i="43"/>
  <c r="Q222" i="43"/>
  <c r="U330" i="43"/>
  <c r="S232" i="43"/>
  <c r="W287" i="43"/>
  <c r="Q321" i="43"/>
  <c r="Q287" i="43"/>
  <c r="M202" i="43"/>
  <c r="U319" i="43"/>
  <c r="W228" i="43"/>
  <c r="S301" i="43"/>
  <c r="W300" i="43"/>
  <c r="O327" i="43"/>
  <c r="Q267" i="43"/>
  <c r="O296" i="43"/>
  <c r="W316" i="43"/>
  <c r="Q197" i="43"/>
  <c r="U279" i="43"/>
  <c r="U217" i="43"/>
  <c r="AA315" i="43"/>
  <c r="U289" i="43"/>
  <c r="W319" i="43"/>
  <c r="W282" i="43"/>
  <c r="U265" i="43"/>
  <c r="U290" i="43"/>
  <c r="M203" i="43"/>
  <c r="U264" i="43"/>
  <c r="O316" i="43"/>
  <c r="W204" i="43"/>
  <c r="S236" i="43"/>
  <c r="U270" i="43"/>
  <c r="W206" i="43"/>
  <c r="O232" i="43"/>
  <c r="O322" i="43"/>
  <c r="S302" i="43"/>
  <c r="M244" i="43"/>
  <c r="W259" i="43"/>
  <c r="O276" i="43"/>
  <c r="O239" i="43"/>
  <c r="M266" i="43"/>
  <c r="Q325" i="43"/>
  <c r="W231" i="43"/>
  <c r="M291" i="43"/>
  <c r="W192" i="43"/>
  <c r="Q221" i="43"/>
  <c r="S334" i="43"/>
  <c r="W323" i="43"/>
  <c r="S280" i="43"/>
  <c r="W223" i="43"/>
  <c r="M231" i="43"/>
  <c r="O233" i="43"/>
  <c r="AA260" i="43"/>
  <c r="M259" i="43"/>
  <c r="Q295" i="43"/>
  <c r="M288" i="43"/>
  <c r="W303" i="43"/>
  <c r="W190" i="43"/>
  <c r="Q266" i="43"/>
  <c r="M285" i="43"/>
  <c r="M268" i="43"/>
  <c r="S246" i="43"/>
  <c r="O219" i="43"/>
  <c r="AA339" i="43"/>
  <c r="W297" i="43"/>
  <c r="W335" i="43"/>
  <c r="O212" i="43"/>
  <c r="Q322" i="43"/>
  <c r="Q257" i="43"/>
  <c r="S278" i="43"/>
  <c r="U317" i="43"/>
  <c r="AA294" i="43"/>
  <c r="Q297" i="43"/>
  <c r="O325" i="43"/>
  <c r="M252" i="43"/>
  <c r="O284" i="43"/>
  <c r="Q265" i="43"/>
  <c r="Q318" i="43"/>
  <c r="W317" i="43"/>
  <c r="M330" i="43"/>
  <c r="W260" i="43"/>
  <c r="U266" i="43"/>
  <c r="O198" i="43"/>
  <c r="W288" i="43"/>
  <c r="U214" i="43"/>
  <c r="O254" i="43"/>
  <c r="O282" i="43"/>
  <c r="M334" i="43"/>
  <c r="Q275" i="43"/>
  <c r="M196" i="43"/>
  <c r="U215" i="43"/>
  <c r="Q213" i="43"/>
  <c r="S273" i="43"/>
  <c r="S288" i="43"/>
  <c r="S297" i="43"/>
  <c r="Q245" i="43"/>
  <c r="U237" i="43"/>
  <c r="U195" i="43"/>
  <c r="U307" i="43"/>
  <c r="M218" i="43"/>
  <c r="AA331" i="43"/>
  <c r="Q268" i="43"/>
  <c r="U298" i="43"/>
  <c r="M197" i="43"/>
  <c r="U297" i="43"/>
  <c r="O248" i="43"/>
  <c r="W205" i="43"/>
  <c r="Q332" i="43"/>
  <c r="Q271" i="43"/>
  <c r="M314" i="43"/>
  <c r="O195" i="43"/>
  <c r="S254" i="43"/>
  <c r="O269" i="43"/>
  <c r="S312" i="43"/>
  <c r="U300" i="43"/>
  <c r="M300" i="43"/>
  <c r="S268" i="43"/>
  <c r="U310" i="43"/>
  <c r="AA217" i="43"/>
  <c r="U323" i="43"/>
  <c r="O235" i="43"/>
  <c r="U229" i="43"/>
  <c r="M302" i="43"/>
  <c r="AA244" i="43"/>
  <c r="Q231" i="43"/>
  <c r="W265" i="43"/>
  <c r="AA281" i="43"/>
  <c r="W245" i="43"/>
  <c r="AA198" i="43"/>
  <c r="S256" i="43"/>
  <c r="M234" i="43"/>
  <c r="Q242" i="43"/>
  <c r="S239" i="43"/>
  <c r="U203" i="43"/>
  <c r="S241" i="43"/>
  <c r="O244" i="43"/>
  <c r="Q195" i="43"/>
  <c r="U327" i="43"/>
  <c r="W251" i="43"/>
  <c r="M261" i="43"/>
  <c r="U305" i="43"/>
  <c r="O197" i="43"/>
  <c r="M297" i="43"/>
  <c r="Q312" i="43"/>
  <c r="M250" i="43"/>
  <c r="Q278" i="43"/>
  <c r="S272" i="43"/>
  <c r="S300" i="43"/>
  <c r="W254" i="43"/>
  <c r="U209" i="43"/>
  <c r="M324" i="43"/>
  <c r="S192" i="43"/>
  <c r="W325" i="43"/>
  <c r="S306" i="43"/>
  <c r="O326" i="43"/>
  <c r="M329" i="43"/>
  <c r="M227" i="43"/>
  <c r="W291" i="43"/>
  <c r="Q225" i="43"/>
  <c r="M271" i="43"/>
  <c r="O289" i="43"/>
  <c r="W199" i="43"/>
  <c r="U306" i="43"/>
  <c r="AA256" i="43"/>
  <c r="AA236" i="43"/>
  <c r="Q291" i="43"/>
  <c r="Q246" i="43"/>
  <c r="Q236" i="43"/>
  <c r="M255" i="43"/>
  <c r="M270" i="43"/>
  <c r="W304" i="43"/>
  <c r="W212" i="43"/>
  <c r="AA247" i="43"/>
  <c r="U208" i="43"/>
  <c r="U302" i="43"/>
  <c r="U232" i="43"/>
  <c r="S337" i="43"/>
  <c r="M263" i="43"/>
  <c r="M277" i="43"/>
  <c r="AA226" i="43"/>
  <c r="AA240" i="43"/>
  <c r="U263" i="43"/>
  <c r="M245" i="43"/>
  <c r="O321" i="43"/>
  <c r="O288" i="43"/>
  <c r="O253" i="43"/>
  <c r="O293" i="43"/>
  <c r="O285" i="43"/>
  <c r="AA221" i="43"/>
  <c r="W293" i="43"/>
  <c r="O320" i="43"/>
  <c r="Q198" i="43"/>
  <c r="O255" i="43"/>
  <c r="Q230" i="43"/>
  <c r="U261" i="43"/>
  <c r="AA258" i="43"/>
  <c r="O283" i="43"/>
  <c r="W214" i="43"/>
  <c r="Q292" i="43"/>
  <c r="U249" i="43"/>
  <c r="S211" i="43"/>
  <c r="M243" i="43"/>
  <c r="S220" i="43"/>
  <c r="U262" i="43"/>
  <c r="Q319" i="43"/>
  <c r="U268" i="43"/>
  <c r="AA263" i="43"/>
  <c r="AA241" i="43"/>
  <c r="U315" i="43"/>
  <c r="O190" i="43"/>
  <c r="O200" i="43"/>
  <c r="S269" i="43"/>
  <c r="O264" i="43"/>
  <c r="Q305" i="43"/>
  <c r="M195" i="43"/>
  <c r="W201" i="43"/>
  <c r="W224" i="43"/>
  <c r="S191" i="43"/>
  <c r="U316" i="43"/>
  <c r="W298" i="43"/>
  <c r="M216" i="43"/>
  <c r="S197" i="43"/>
  <c r="U309" i="43"/>
  <c r="M301" i="43"/>
  <c r="Q300" i="43"/>
  <c r="U200" i="43"/>
  <c r="Q301" i="43"/>
  <c r="S233" i="43"/>
  <c r="O192" i="43"/>
  <c r="S224" i="43"/>
  <c r="U211" i="43"/>
  <c r="O337" i="43"/>
  <c r="W207" i="43"/>
  <c r="U336" i="43"/>
  <c r="M336" i="43"/>
  <c r="U296" i="43"/>
  <c r="W234" i="43"/>
  <c r="U233" i="43"/>
  <c r="M309" i="43"/>
  <c r="M337" i="43"/>
  <c r="AA235" i="43"/>
  <c r="O338" i="43"/>
  <c r="Q328" i="43"/>
  <c r="M282" i="43"/>
  <c r="M303" i="43"/>
  <c r="Q203" i="43"/>
  <c r="AA275" i="43"/>
  <c r="Q314" i="43"/>
  <c r="W331" i="43"/>
  <c r="M275" i="43"/>
  <c r="O204" i="43"/>
  <c r="S208" i="43"/>
  <c r="O220" i="43"/>
  <c r="Q323" i="43"/>
  <c r="AA337" i="43"/>
  <c r="S327" i="43"/>
  <c r="S322" i="43"/>
  <c r="M331" i="43"/>
  <c r="S263" i="43"/>
  <c r="U260" i="43"/>
  <c r="W250" i="43"/>
  <c r="M207" i="43"/>
  <c r="Q281" i="43"/>
  <c r="Q309" i="43"/>
  <c r="O315" i="43"/>
  <c r="Q263" i="43"/>
  <c r="S215" i="43"/>
  <c r="U247" i="43"/>
  <c r="Q247" i="43"/>
  <c r="M338" i="43"/>
  <c r="Q335" i="43"/>
  <c r="Q234" i="43"/>
  <c r="W215" i="43"/>
  <c r="U333" i="43"/>
  <c r="AA267" i="43"/>
  <c r="U286" i="43"/>
  <c r="U199" i="43"/>
  <c r="U337" i="43"/>
  <c r="Q260" i="43"/>
  <c r="AA255" i="43"/>
  <c r="S317" i="43"/>
  <c r="O332" i="43"/>
  <c r="U267" i="43"/>
  <c r="W269" i="43"/>
  <c r="M313" i="43"/>
  <c r="AA271" i="43"/>
  <c r="Q208" i="43"/>
  <c r="O306" i="43"/>
  <c r="AA324" i="43"/>
  <c r="O278" i="43"/>
  <c r="S289" i="43"/>
  <c r="U287" i="43"/>
  <c r="W321" i="43"/>
  <c r="S205" i="43"/>
  <c r="O310" i="43"/>
  <c r="M267" i="43"/>
  <c r="W243" i="43"/>
  <c r="Q238" i="43"/>
  <c r="S190" i="43"/>
  <c r="Q220" i="43"/>
  <c r="S321" i="43"/>
  <c r="Q317" i="43"/>
  <c r="M217" i="43"/>
  <c r="S267" i="43"/>
  <c r="S219" i="43"/>
  <c r="O234" i="43"/>
  <c r="M211" i="43"/>
  <c r="M201" i="43"/>
  <c r="S296" i="43"/>
  <c r="U254" i="43"/>
  <c r="O271" i="43"/>
  <c r="W202" i="43"/>
  <c r="Q269" i="43"/>
  <c r="S201" i="43"/>
  <c r="AA287" i="43"/>
  <c r="Q200" i="43"/>
  <c r="O199" i="43"/>
  <c r="Q324" i="43"/>
  <c r="O323" i="43"/>
  <c r="W264" i="43"/>
  <c r="M273" i="43"/>
  <c r="U328" i="43"/>
  <c r="M191" i="43"/>
  <c r="Q223" i="43"/>
  <c r="S206" i="43"/>
  <c r="W233" i="43"/>
  <c r="S286" i="43"/>
  <c r="W225" i="43"/>
  <c r="Q190" i="43"/>
  <c r="W336" i="43"/>
  <c r="Q201" i="43"/>
  <c r="O302" i="43"/>
  <c r="AA219" i="43"/>
  <c r="AA223" i="43"/>
  <c r="Q339" i="43"/>
  <c r="W270" i="43"/>
  <c r="W299" i="43"/>
  <c r="U338" i="43"/>
  <c r="AA220" i="43"/>
  <c r="S284" i="43"/>
  <c r="O202" i="43"/>
  <c r="S253" i="43"/>
  <c r="S252" i="43"/>
  <c r="S304" i="43"/>
  <c r="AA283" i="43"/>
  <c r="M246" i="43"/>
  <c r="S315" i="43"/>
  <c r="U242" i="43"/>
  <c r="S210" i="43"/>
  <c r="W242" i="43"/>
  <c r="M220" i="43"/>
  <c r="U255" i="43"/>
  <c r="W274" i="43"/>
  <c r="S199" i="43"/>
  <c r="U198" i="43"/>
  <c r="AA276" i="43"/>
  <c r="W255" i="43"/>
  <c r="S218" i="43"/>
  <c r="M269" i="43"/>
  <c r="U299" i="43"/>
  <c r="U252" i="43"/>
  <c r="U280" i="43"/>
  <c r="AA243" i="43"/>
  <c r="Q202" i="43"/>
  <c r="W312" i="43"/>
  <c r="O245" i="43"/>
  <c r="M200" i="43"/>
  <c r="O205" i="43"/>
  <c r="S264" i="43"/>
  <c r="W337" i="43"/>
  <c r="Q270" i="43"/>
  <c r="M283" i="43"/>
  <c r="O215" i="43"/>
  <c r="U329" i="43"/>
  <c r="S333" i="43"/>
  <c r="AA211" i="43"/>
  <c r="O251" i="43"/>
  <c r="U227" i="43"/>
  <c r="O314" i="43"/>
  <c r="U285" i="43"/>
  <c r="AA234" i="43"/>
  <c r="M289" i="43"/>
  <c r="U245" i="43"/>
  <c r="AA212" i="43"/>
  <c r="S270" i="43"/>
  <c r="AA191" i="43"/>
  <c r="W209" i="43"/>
  <c r="O318" i="43"/>
  <c r="S310" i="43"/>
  <c r="S200" i="43"/>
  <c r="O242" i="43"/>
  <c r="Q331" i="43"/>
  <c r="Q330" i="43"/>
  <c r="W324" i="43"/>
  <c r="S271" i="43"/>
  <c r="W329" i="43"/>
  <c r="S204" i="43"/>
  <c r="AA269" i="43"/>
  <c r="U322" i="43"/>
  <c r="S209" i="43"/>
  <c r="W322" i="43"/>
  <c r="W216" i="43"/>
  <c r="S243" i="43"/>
  <c r="M221" i="43"/>
  <c r="W219" i="43"/>
  <c r="Q334" i="43"/>
  <c r="W248" i="43"/>
  <c r="Q239" i="43"/>
  <c r="M238" i="43"/>
  <c r="Q261" i="43"/>
  <c r="M228" i="43"/>
  <c r="O259" i="43"/>
  <c r="U236" i="43"/>
  <c r="O211" i="43"/>
  <c r="S223" i="43"/>
  <c r="W236" i="43"/>
  <c r="O339" i="43"/>
  <c r="M279" i="43"/>
  <c r="W275" i="43"/>
  <c r="Q207" i="43"/>
  <c r="S279" i="43"/>
  <c r="U311" i="43"/>
  <c r="W240" i="43"/>
  <c r="W258" i="43"/>
  <c r="U281" i="43"/>
  <c r="U224" i="43"/>
  <c r="W256" i="43"/>
  <c r="M276" i="43"/>
  <c r="W276" i="43"/>
  <c r="O193" i="43"/>
  <c r="O308" i="43"/>
  <c r="O209" i="43"/>
  <c r="Q194" i="43"/>
  <c r="S339" i="43"/>
  <c r="S309" i="43"/>
  <c r="W289" i="43"/>
  <c r="O258" i="43"/>
  <c r="Q283" i="43"/>
  <c r="W307" i="43"/>
  <c r="S245" i="43"/>
  <c r="AA195" i="43"/>
  <c r="S244" i="43"/>
  <c r="AA196" i="43"/>
  <c r="M316" i="43"/>
  <c r="U273" i="43"/>
  <c r="Q315" i="43"/>
  <c r="S230" i="43"/>
  <c r="O207" i="43"/>
  <c r="Q232" i="43"/>
  <c r="AA259" i="43"/>
  <c r="W327" i="43"/>
  <c r="AA317" i="43"/>
  <c r="O299" i="43"/>
  <c r="O257" i="43"/>
  <c r="W294" i="43"/>
  <c r="AA278" i="43"/>
  <c r="S324" i="43"/>
  <c r="AA213" i="43"/>
  <c r="U282" i="43"/>
  <c r="S281" i="43"/>
  <c r="W220" i="43"/>
  <c r="Q205" i="43"/>
  <c r="M232" i="43"/>
  <c r="M332" i="43"/>
  <c r="S331" i="43"/>
  <c r="M322" i="43"/>
  <c r="S290" i="43"/>
  <c r="S228" i="43"/>
  <c r="M319" i="43"/>
  <c r="Q326" i="43"/>
  <c r="M242" i="43"/>
  <c r="Q209" i="43"/>
  <c r="U241" i="43"/>
  <c r="M251" i="43"/>
  <c r="S303" i="43"/>
  <c r="W217" i="43"/>
  <c r="AA279" i="43"/>
  <c r="U192" i="43"/>
  <c r="M295" i="43"/>
  <c r="S323" i="43"/>
  <c r="U194" i="43"/>
  <c r="AA201" i="43"/>
  <c r="O295" i="43"/>
  <c r="U339" i="43"/>
  <c r="M327" i="43"/>
  <c r="AA253" i="43"/>
  <c r="U295" i="43"/>
  <c r="S194" i="43"/>
  <c r="U196" i="43"/>
  <c r="S276" i="43"/>
  <c r="AA334" i="43"/>
  <c r="O307" i="43"/>
  <c r="AA254" i="43"/>
  <c r="M215" i="43"/>
  <c r="Q277" i="43"/>
  <c r="U216" i="43"/>
  <c r="AA246" i="43"/>
  <c r="O309" i="43"/>
  <c r="U248" i="43"/>
  <c r="W328" i="43"/>
  <c r="O261" i="43"/>
  <c r="AA231" i="43"/>
  <c r="M247" i="43"/>
  <c r="Q293" i="43"/>
  <c r="Q279" i="43"/>
  <c r="S222" i="43"/>
  <c r="O222" i="43"/>
  <c r="U256" i="43"/>
  <c r="W193" i="43"/>
  <c r="S251" i="43"/>
  <c r="Q243" i="43"/>
  <c r="AA270" i="43"/>
  <c r="Q313" i="43"/>
  <c r="U246" i="43"/>
  <c r="W229" i="43"/>
  <c r="Q276" i="43"/>
  <c r="S326" i="43"/>
  <c r="Q286" i="43"/>
  <c r="Q282" i="43"/>
  <c r="S248" i="43"/>
  <c r="M213" i="43"/>
  <c r="M278" i="43"/>
  <c r="S262" i="43"/>
  <c r="M192" i="43"/>
  <c r="W333" i="43"/>
  <c r="AA309" i="43"/>
  <c r="AA252" i="43"/>
  <c r="W257" i="43"/>
  <c r="U275" i="43"/>
  <c r="O240" i="43"/>
  <c r="Q237" i="43"/>
  <c r="O279" i="43"/>
  <c r="U283" i="43"/>
  <c r="AA206" i="43"/>
  <c r="M212" i="43"/>
  <c r="O292" i="43"/>
  <c r="Q224" i="43"/>
  <c r="O206" i="43"/>
  <c r="U272" i="43"/>
  <c r="Q211" i="43"/>
  <c r="O312" i="43"/>
  <c r="M210" i="43"/>
  <c r="M258" i="43"/>
  <c r="W249" i="43"/>
  <c r="S195" i="43"/>
  <c r="S295" i="43"/>
  <c r="W195" i="43"/>
  <c r="AA318" i="43"/>
  <c r="O304" i="43"/>
  <c r="U220" i="43"/>
  <c r="Q320" i="43"/>
  <c r="AA218" i="43"/>
  <c r="M287" i="43"/>
  <c r="M193" i="43"/>
  <c r="AA229" i="43"/>
  <c r="O238" i="43"/>
  <c r="M305" i="43"/>
  <c r="Q336" i="43"/>
  <c r="AA214" i="43"/>
  <c r="AA239" i="43"/>
  <c r="M321" i="43"/>
  <c r="M310" i="43"/>
  <c r="M257" i="43"/>
  <c r="M274" i="43"/>
  <c r="U205" i="43"/>
  <c r="M290" i="43"/>
  <c r="U218" i="43"/>
  <c r="S217" i="43"/>
  <c r="O221" i="43"/>
  <c r="S202" i="43"/>
  <c r="U332" i="43"/>
  <c r="AA245" i="43"/>
  <c r="O203" i="43"/>
  <c r="U207" i="43"/>
  <c r="AA277" i="43"/>
  <c r="AA299" i="43"/>
  <c r="AA197" i="43"/>
  <c r="O231" i="43"/>
  <c r="AA325" i="43"/>
  <c r="Q253" i="43"/>
  <c r="Q303" i="43"/>
  <c r="W235" i="43"/>
  <c r="Q215" i="43"/>
  <c r="S314" i="43"/>
  <c r="M225" i="43"/>
  <c r="O311" i="43"/>
  <c r="O218" i="43"/>
  <c r="M280" i="43"/>
  <c r="S261" i="43"/>
  <c r="U190" i="43"/>
  <c r="O294" i="43"/>
  <c r="S291" i="43"/>
  <c r="M317" i="43"/>
  <c r="O225" i="43"/>
  <c r="U206" i="43"/>
  <c r="Q285" i="43"/>
  <c r="M262" i="43"/>
  <c r="U193" i="43"/>
  <c r="O260" i="43"/>
  <c r="Q192" i="43"/>
  <c r="S330" i="43"/>
  <c r="M194" i="43"/>
  <c r="AA338" i="43"/>
  <c r="W302" i="43"/>
  <c r="W238" i="43"/>
  <c r="S237" i="43"/>
  <c r="W271" i="43"/>
  <c r="AA264" i="43"/>
  <c r="M312" i="43"/>
  <c r="S325" i="43"/>
  <c r="U251" i="43"/>
  <c r="O223" i="43"/>
  <c r="AA250" i="43"/>
  <c r="AA302" i="43"/>
  <c r="U292" i="43"/>
  <c r="M272" i="43"/>
  <c r="M265" i="43"/>
  <c r="AA237" i="43"/>
  <c r="M294" i="43"/>
  <c r="S250" i="43"/>
  <c r="O227" i="43"/>
  <c r="Q193" i="43"/>
  <c r="M328" i="43"/>
  <c r="U308" i="43"/>
  <c r="O216" i="43"/>
  <c r="U278" i="43"/>
  <c r="O210" i="43"/>
  <c r="W261" i="43"/>
  <c r="S282" i="43"/>
  <c r="O243" i="43"/>
  <c r="W314" i="43"/>
  <c r="M308" i="43"/>
  <c r="U257" i="43"/>
  <c r="O324" i="43"/>
  <c r="Q256" i="43"/>
  <c r="Q254" i="43"/>
  <c r="Q218" i="43"/>
  <c r="Q294" i="43"/>
  <c r="O230" i="43"/>
  <c r="W194" i="43"/>
  <c r="W296" i="43"/>
  <c r="O229" i="43"/>
  <c r="W230" i="43"/>
  <c r="S283" i="43"/>
  <c r="U331" i="43"/>
  <c r="U230" i="43"/>
  <c r="M281" i="43"/>
  <c r="AA284" i="43"/>
  <c r="S225" i="43"/>
  <c r="Q304" i="43"/>
  <c r="Q251" i="43"/>
  <c r="AA192" i="43"/>
  <c r="U321" i="43"/>
  <c r="O286" i="43"/>
  <c r="Q227" i="43"/>
  <c r="U284" i="43"/>
  <c r="AA200" i="43"/>
  <c r="AA224" i="43"/>
  <c r="AA232" i="43"/>
  <c r="M256" i="43"/>
  <c r="M222" i="43"/>
  <c r="AA326" i="43"/>
  <c r="S235" i="43"/>
  <c r="S313" i="43"/>
  <c r="U269" i="43"/>
  <c r="AA193" i="43"/>
  <c r="Q306" i="43"/>
  <c r="AA289" i="43"/>
  <c r="O277" i="43"/>
  <c r="M264" i="43"/>
  <c r="AA199" i="43"/>
  <c r="U258" i="43"/>
  <c r="W253" i="43"/>
  <c r="Q240" i="43"/>
  <c r="S196" i="43"/>
  <c r="M248" i="43"/>
  <c r="S285" i="43"/>
  <c r="U335" i="43"/>
  <c r="AA333" i="43"/>
  <c r="AA301" i="43"/>
  <c r="Q235" i="43"/>
  <c r="M286" i="43"/>
  <c r="W285" i="43"/>
  <c r="U271" i="43"/>
  <c r="M204" i="43"/>
  <c r="AA314" i="43"/>
  <c r="O281" i="43"/>
  <c r="AA329" i="43"/>
  <c r="U240" i="43"/>
  <c r="W237" i="43"/>
  <c r="AA316" i="43"/>
  <c r="O217" i="43"/>
  <c r="W203" i="43"/>
  <c r="U204" i="43"/>
  <c r="S203" i="43"/>
  <c r="AA266" i="43"/>
  <c r="Q226" i="43"/>
  <c r="AA300" i="43"/>
  <c r="Q302" i="43"/>
  <c r="W239" i="43"/>
  <c r="W280" i="43"/>
  <c r="O213" i="43"/>
  <c r="M284" i="43"/>
  <c r="O290" i="43"/>
  <c r="AA262" i="43"/>
  <c r="W227" i="43"/>
  <c r="U226" i="43"/>
  <c r="W191" i="43"/>
  <c r="U320" i="43"/>
  <c r="M299" i="43"/>
  <c r="S231" i="43"/>
  <c r="W198" i="43"/>
  <c r="S249" i="43"/>
  <c r="Q250" i="43"/>
  <c r="O249" i="43"/>
  <c r="S198" i="43"/>
  <c r="AA295" i="43"/>
  <c r="S259" i="43"/>
  <c r="AA209" i="43"/>
  <c r="AA274" i="43"/>
  <c r="AA306" i="43"/>
  <c r="AA208" i="43"/>
  <c r="Q212" i="43"/>
  <c r="W213" i="43"/>
  <c r="U212" i="43"/>
  <c r="Q299" i="43"/>
  <c r="U244" i="43"/>
  <c r="AA210" i="43"/>
  <c r="AA330" i="43"/>
  <c r="M235" i="43"/>
  <c r="W313" i="43"/>
  <c r="O313" i="43"/>
  <c r="AA311" i="43"/>
  <c r="AA298" i="43"/>
  <c r="AA312" i="43"/>
  <c r="AA205" i="43"/>
  <c r="M296" i="43"/>
  <c r="S308" i="43"/>
  <c r="O331" i="43"/>
  <c r="W295" i="43"/>
  <c r="M233" i="43"/>
  <c r="O297" i="43"/>
  <c r="S227" i="43"/>
  <c r="O305" i="43"/>
  <c r="AA225" i="43"/>
  <c r="W326" i="43"/>
  <c r="AA293" i="43"/>
  <c r="AA313" i="43"/>
  <c r="AA261" i="43"/>
  <c r="U213" i="43"/>
  <c r="S212" i="43"/>
  <c r="Q274" i="43"/>
  <c r="O226" i="43"/>
  <c r="O241" i="43"/>
  <c r="M240" i="43"/>
  <c r="AA204" i="43"/>
  <c r="M315" i="43"/>
  <c r="S247" i="43"/>
  <c r="O247" i="43"/>
  <c r="U253" i="43"/>
  <c r="AA307" i="43"/>
  <c r="AA291" i="43"/>
  <c r="O201" i="43"/>
  <c r="AA242" i="43"/>
  <c r="M208" i="43"/>
  <c r="AA297" i="43"/>
  <c r="O191" i="43"/>
  <c r="M190" i="43"/>
  <c r="Q338" i="43"/>
  <c r="AA268" i="43"/>
  <c r="AA292" i="43"/>
  <c r="AA304" i="43"/>
  <c r="U223" i="43"/>
  <c r="Q210" i="43"/>
  <c r="S258" i="43"/>
  <c r="W283" i="43"/>
  <c r="AA227" i="43"/>
  <c r="W221" i="43"/>
  <c r="AA202" i="43"/>
  <c r="U228" i="43"/>
  <c r="AA273" i="43"/>
  <c r="AA305" i="43"/>
  <c r="Q264" i="43"/>
  <c r="O263" i="43"/>
  <c r="Q258" i="43"/>
  <c r="AA310" i="43"/>
  <c r="AA216" i="43"/>
  <c r="AA296" i="43"/>
  <c r="U304" i="43"/>
  <c r="M304" i="43"/>
  <c r="U324" i="43"/>
  <c r="AA249" i="43"/>
  <c r="AA335" i="43"/>
  <c r="AA303" i="43"/>
  <c r="M320" i="43"/>
  <c r="AA248" i="43"/>
  <c r="AA290" i="43"/>
  <c r="AA272" i="43"/>
  <c r="AA280" i="43"/>
  <c r="AA336" i="43"/>
  <c r="AA332" i="43"/>
  <c r="W262" i="43"/>
  <c r="AA322" i="43"/>
  <c r="AA282" i="43"/>
  <c r="AA328" i="43"/>
  <c r="W301" i="43"/>
  <c r="W277" i="43"/>
  <c r="U276" i="43"/>
  <c r="AA327" i="43"/>
  <c r="AA265" i="43"/>
  <c r="B13" i="31"/>
  <c r="B14" i="31"/>
  <c r="B15" i="31"/>
  <c r="B17" i="31"/>
  <c r="B18" i="31"/>
  <c r="B19" i="31"/>
  <c r="A20" i="31"/>
  <c r="B20" i="31"/>
  <c r="A21" i="31"/>
  <c r="A22" i="31"/>
  <c r="B22" i="31"/>
  <c r="A23" i="31"/>
  <c r="A24" i="31"/>
  <c r="B24" i="31"/>
  <c r="A25" i="31"/>
  <c r="B25" i="31"/>
  <c r="A26" i="31"/>
  <c r="B26" i="31"/>
  <c r="A27" i="31"/>
  <c r="B27" i="31"/>
  <c r="A28" i="31"/>
  <c r="B28" i="31"/>
  <c r="A29" i="31"/>
  <c r="B29" i="31"/>
  <c r="A30" i="31"/>
  <c r="B30" i="31"/>
  <c r="A31" i="31"/>
  <c r="B31" i="31"/>
  <c r="X289" i="43" l="1"/>
  <c r="X305" i="43"/>
  <c r="X318" i="43"/>
  <c r="Y318" i="43" s="1" a="1"/>
  <c r="X288" i="43"/>
  <c r="Y288" i="43" s="1" a="1"/>
  <c r="X287" i="43"/>
  <c r="X242" i="43"/>
  <c r="X190" i="43"/>
  <c r="X221" i="43"/>
  <c r="X224" i="43"/>
  <c r="X291" i="43"/>
  <c r="X310" i="43"/>
  <c r="X265" i="43"/>
  <c r="Y265" i="43" s="1" a="1"/>
  <c r="X293" i="43"/>
  <c r="X256" i="43"/>
  <c r="X298" i="43"/>
  <c r="X304" i="43"/>
  <c r="Y304" i="43" s="1" a="1"/>
  <c r="X294" i="43"/>
  <c r="X223" i="43"/>
  <c r="X191" i="43"/>
  <c r="X253" i="43"/>
  <c r="Y253" i="43" s="1" a="1"/>
  <c r="X297" i="43"/>
  <c r="X235" i="43"/>
  <c r="X284" i="43"/>
  <c r="X322" i="43"/>
  <c r="Y322" i="43" s="1" a="1"/>
  <c r="X328" i="43"/>
  <c r="X292" i="43"/>
  <c r="X267" i="43"/>
  <c r="X331" i="43"/>
  <c r="Y331" i="43" s="1" a="1"/>
  <c r="X231" i="43"/>
  <c r="X202" i="43"/>
  <c r="X220" i="43"/>
  <c r="X195" i="43"/>
  <c r="Y195" i="43" s="1" a="1"/>
  <c r="X206" i="43"/>
  <c r="X316" i="43"/>
  <c r="X309" i="43"/>
  <c r="X307" i="43"/>
  <c r="Y307" i="43" s="1" a="1"/>
  <c r="X209" i="43"/>
  <c r="X319" i="43"/>
  <c r="X282" i="43"/>
  <c r="X273" i="43"/>
  <c r="Y273" i="43" s="1" a="1"/>
  <c r="X239" i="43"/>
  <c r="X266" i="43"/>
  <c r="X197" i="43"/>
  <c r="X262" i="43"/>
  <c r="Y262" i="43" s="1" a="1"/>
  <c r="X336" i="43"/>
  <c r="X315" i="43"/>
  <c r="X259" i="43"/>
  <c r="X233" i="43"/>
  <c r="Y233" i="43" s="1" a="1"/>
  <c r="X313" i="43"/>
  <c r="X335" i="43"/>
  <c r="X306" i="43"/>
  <c r="X225" i="43"/>
  <c r="Y225" i="43" s="1" a="1"/>
  <c r="X325" i="43"/>
  <c r="X317" i="43"/>
  <c r="X268" i="43"/>
  <c r="X332" i="43"/>
  <c r="Y332" i="43" s="1" a="1"/>
  <c r="X272" i="43"/>
  <c r="X222" i="43"/>
  <c r="X327" i="43"/>
  <c r="X323" i="43"/>
  <c r="Y323" i="43" s="1" a="1"/>
  <c r="X334" i="43"/>
  <c r="X199" i="43"/>
  <c r="X278" i="43"/>
  <c r="X196" i="43"/>
  <c r="Y196" i="43" s="1" a="1"/>
  <c r="X214" i="43"/>
  <c r="X301" i="43"/>
  <c r="X311" i="43"/>
  <c r="X258" i="43"/>
  <c r="Y258" i="43" s="1" a="1"/>
  <c r="X338" i="43"/>
  <c r="X241" i="43"/>
  <c r="X250" i="43"/>
  <c r="X280" i="43"/>
  <c r="Y280" i="43" s="1" a="1"/>
  <c r="X226" i="43"/>
  <c r="X203" i="43"/>
  <c r="X229" i="43"/>
  <c r="X243" i="43"/>
  <c r="Y243" i="43" s="1" a="1"/>
  <c r="X255" i="43"/>
  <c r="X211" i="43"/>
  <c r="X246" i="43"/>
  <c r="X232" i="43"/>
  <c r="Y232" i="43" s="1" a="1"/>
  <c r="X333" i="43"/>
  <c r="X254" i="43"/>
  <c r="X339" i="43"/>
  <c r="X337" i="43"/>
  <c r="Y337" i="43" s="1" a="1"/>
  <c r="X270" i="43"/>
  <c r="X193" i="43"/>
  <c r="X207" i="43"/>
  <c r="X249" i="43"/>
  <c r="Y249" i="43" s="1" a="1"/>
  <c r="X285" i="43"/>
  <c r="X303" i="43"/>
  <c r="X330" i="43"/>
  <c r="X296" i="43"/>
  <c r="Y296" i="43" s="1" a="1"/>
  <c r="X210" i="43"/>
  <c r="X192" i="43"/>
  <c r="X308" i="43"/>
  <c r="X240" i="43"/>
  <c r="Y240" i="43" s="1" a="1"/>
  <c r="X320" i="43"/>
  <c r="X302" i="43"/>
  <c r="X300" i="43"/>
  <c r="X247" i="43"/>
  <c r="Y247" i="43" s="1" a="1"/>
  <c r="X283" i="43"/>
  <c r="X201" i="43"/>
  <c r="X236" i="43"/>
  <c r="X200" i="43"/>
  <c r="Y200" i="43" s="1" a="1"/>
  <c r="X252" i="43"/>
  <c r="X274" i="43"/>
  <c r="X194" i="43"/>
  <c r="X198" i="43"/>
  <c r="Y198" i="43" s="1" a="1"/>
  <c r="X269" i="43"/>
  <c r="X326" i="43"/>
  <c r="X237" i="43"/>
  <c r="X248" i="43"/>
  <c r="Y248" i="43" s="1" a="1"/>
  <c r="X216" i="43"/>
  <c r="X212" i="43"/>
  <c r="X260" i="43"/>
  <c r="X275" i="43"/>
  <c r="Y275" i="43" s="1" a="1"/>
  <c r="X213" i="43"/>
  <c r="X217" i="43"/>
  <c r="X230" i="43"/>
  <c r="X215" i="43"/>
  <c r="Y215" i="43" s="1" a="1"/>
  <c r="X279" i="43"/>
  <c r="X245" i="43"/>
  <c r="X329" i="43"/>
  <c r="X281" i="43"/>
  <c r="Y281" i="43" s="1" a="1"/>
  <c r="X244" i="43"/>
  <c r="X286" i="43"/>
  <c r="X234" i="43"/>
  <c r="X263" i="43"/>
  <c r="Y263" i="43" s="1" a="1"/>
  <c r="X271" i="43"/>
  <c r="X321" i="43"/>
  <c r="X228" i="43"/>
  <c r="X204" i="43"/>
  <c r="Y204" i="43" s="1" a="1"/>
  <c r="X324" i="43"/>
  <c r="X277" i="43"/>
  <c r="X261" i="43"/>
  <c r="X290" i="43"/>
  <c r="Y290" i="43" s="1" a="1"/>
  <c r="X312" i="43"/>
  <c r="X276" i="43"/>
  <c r="X264" i="43"/>
  <c r="X314" i="43"/>
  <c r="Y314" i="43" s="1" a="1"/>
  <c r="X205" i="43"/>
  <c r="X208" i="43"/>
  <c r="X257" i="43"/>
  <c r="X295" i="43"/>
  <c r="Y295" i="43" s="1" a="1"/>
  <c r="X218" i="43"/>
  <c r="X219" i="43"/>
  <c r="X227" i="43"/>
  <c r="X251" i="43"/>
  <c r="Y251" i="43" s="1" a="1"/>
  <c r="X299" i="43"/>
  <c r="X238" i="43"/>
  <c r="Y289" i="43" a="1"/>
  <c r="Y305" i="43" a="1"/>
  <c r="Y287" i="43" a="1"/>
  <c r="Y242" i="43" a="1"/>
  <c r="Y190" i="43" a="1"/>
  <c r="Y221" i="43" a="1"/>
  <c r="Y224" i="43" a="1"/>
  <c r="Y291" i="43" a="1"/>
  <c r="Y298" i="43" a="1"/>
  <c r="Y310" i="43" a="1"/>
  <c r="Y293" i="43" a="1"/>
  <c r="Y256" i="43" a="1"/>
  <c r="Y191" i="43" a="1"/>
  <c r="Y284" i="43" a="1"/>
  <c r="Y309" i="43" a="1"/>
  <c r="Y282" i="43" a="1"/>
  <c r="Y239" i="43" a="1"/>
  <c r="Y336" i="43" a="1"/>
  <c r="Y306" i="43" a="1"/>
  <c r="Y317" i="43" a="1"/>
  <c r="Y222" i="43" a="1"/>
  <c r="Y199" i="43" a="1"/>
  <c r="Y214" i="43" a="1"/>
  <c r="Y311" i="43" a="1"/>
  <c r="Y338" i="43" a="1"/>
  <c r="Y241" i="43" a="1"/>
  <c r="Y255" i="43" a="1"/>
  <c r="Y246" i="43" a="1"/>
  <c r="Y235" i="43" a="1"/>
  <c r="Y328" i="43" a="1"/>
  <c r="Y231" i="43" a="1"/>
  <c r="Y206" i="43" a="1"/>
  <c r="Y266" i="43" a="1"/>
  <c r="Y259" i="43" a="1"/>
  <c r="Y313" i="43" a="1"/>
  <c r="Y268" i="43" a="1"/>
  <c r="Y327" i="43" a="1"/>
  <c r="Y278" i="43" a="1"/>
  <c r="Y301" i="43" a="1"/>
  <c r="Y250" i="43" a="1"/>
  <c r="Y226" i="43" a="1"/>
  <c r="Y229" i="43" a="1"/>
  <c r="Y294" i="43" a="1"/>
  <c r="Y297" i="43" a="1"/>
  <c r="Y292" i="43" a="1"/>
  <c r="Y202" i="43" a="1"/>
  <c r="Y316" i="43" a="1"/>
  <c r="Y209" i="43" a="1"/>
  <c r="Y203" i="43" a="1"/>
  <c r="Y211" i="43" a="1"/>
  <c r="Y254" i="43" a="1"/>
  <c r="Y223" i="43" a="1"/>
  <c r="Y267" i="43" a="1"/>
  <c r="Y220" i="43" a="1"/>
  <c r="Y319" i="43" a="1"/>
  <c r="Y197" i="43" a="1"/>
  <c r="Y315" i="43" a="1"/>
  <c r="Y335" i="43" a="1"/>
  <c r="Y325" i="43" a="1"/>
  <c r="Y272" i="43" a="1"/>
  <c r="Y334" i="43" a="1"/>
  <c r="Y333" i="43" a="1"/>
  <c r="Y339" i="43" a="1"/>
  <c r="Y270" i="43" a="1"/>
  <c r="Y193" i="43" a="1"/>
  <c r="Y285" i="43" a="1"/>
  <c r="Y207" i="43" a="1"/>
  <c r="Y303" i="43" a="1"/>
  <c r="Y330" i="43" a="1"/>
  <c r="Y192" i="43" a="1"/>
  <c r="Y320" i="43" a="1"/>
  <c r="Y308" i="43" a="1"/>
  <c r="Y300" i="43" a="1"/>
  <c r="Y210" i="43" a="1"/>
  <c r="Y302" i="43" a="1"/>
  <c r="Y283" i="43" a="1"/>
  <c r="Y236" i="43" a="1"/>
  <c r="Y201" i="43" a="1"/>
  <c r="Y252" i="43" a="1"/>
  <c r="Y274" i="43" a="1"/>
  <c r="Y269" i="43" a="1"/>
  <c r="Y194" i="43" a="1"/>
  <c r="Y326" i="43" a="1"/>
  <c r="Y216" i="43" a="1"/>
  <c r="Y212" i="43" a="1"/>
  <c r="Y260" i="43" a="1"/>
  <c r="Y237" i="43" a="1"/>
  <c r="Y217" i="43" a="1"/>
  <c r="Y245" i="43" a="1"/>
  <c r="Y213" i="43" a="1"/>
  <c r="Y230" i="43" a="1"/>
  <c r="Y329" i="43" a="1"/>
  <c r="Y244" i="43" a="1"/>
  <c r="Y286" i="43" a="1"/>
  <c r="Y279" i="43" a="1"/>
  <c r="Y234" i="43" a="1"/>
  <c r="Y271" i="43" a="1"/>
  <c r="Y324" i="43" a="1"/>
  <c r="Y277" i="43" a="1"/>
  <c r="Y228" i="43" a="1"/>
  <c r="Y321" i="43" a="1"/>
  <c r="Y261" i="43" a="1"/>
  <c r="Y312" i="43" a="1"/>
  <c r="Y208" i="43" a="1"/>
  <c r="Y264" i="43" a="1"/>
  <c r="Y205" i="43" a="1"/>
  <c r="Y257" i="43" a="1"/>
  <c r="Y276" i="43" a="1"/>
  <c r="Y219" i="43" a="1"/>
  <c r="Y299" i="43" a="1"/>
  <c r="Y218" i="43" a="1"/>
  <c r="Y227" i="43" a="1"/>
  <c r="Y238" i="43" a="1"/>
  <c r="Y289" i="43" l="1"/>
  <c r="AB289" i="43" s="1" a="1"/>
  <c r="Y318" i="43"/>
  <c r="Y305" i="43"/>
  <c r="Y287" i="43"/>
  <c r="AB287" i="43" s="1" a="1"/>
  <c r="Y288" i="43"/>
  <c r="AB288" i="43" s="1" a="1"/>
  <c r="Y224" i="43"/>
  <c r="AB224" i="43" s="1" a="1"/>
  <c r="Y221" i="43"/>
  <c r="AB221" i="43" s="1" a="1"/>
  <c r="Y190" i="43"/>
  <c r="AB190" i="43" s="1" a="1"/>
  <c r="Y242" i="43"/>
  <c r="AB242" i="43" s="1" a="1"/>
  <c r="Y256" i="43"/>
  <c r="Y293" i="43"/>
  <c r="Y310" i="43"/>
  <c r="AB310" i="43" s="1" a="1"/>
  <c r="Y298" i="43"/>
  <c r="AB298" i="43" s="1" a="1"/>
  <c r="Y265" i="43"/>
  <c r="AB265" i="43" s="1" a="1"/>
  <c r="Y291" i="43"/>
  <c r="AB291" i="43" s="1" a="1"/>
  <c r="Y333" i="43"/>
  <c r="AB333" i="43" s="1" a="1"/>
  <c r="Y196" i="43"/>
  <c r="AB196" i="43" s="1" a="1"/>
  <c r="Y334" i="43"/>
  <c r="Y272" i="43"/>
  <c r="AB272" i="43" s="1" a="1"/>
  <c r="Y325" i="43"/>
  <c r="AB325" i="43" s="1" a="1"/>
  <c r="Y335" i="43"/>
  <c r="Y315" i="43"/>
  <c r="Y197" i="43"/>
  <c r="AB197" i="43" s="1" a="1"/>
  <c r="Y319" i="43"/>
  <c r="AB319" i="43" s="1" a="1"/>
  <c r="Y220" i="43"/>
  <c r="AB220" i="43" s="1" a="1"/>
  <c r="Y267" i="43"/>
  <c r="Y223" i="43"/>
  <c r="AB223" i="43" s="1" a="1"/>
  <c r="Y254" i="43"/>
  <c r="AB254" i="43" s="1" a="1"/>
  <c r="Y211" i="43"/>
  <c r="Y243" i="43"/>
  <c r="Y203" i="43"/>
  <c r="AB203" i="43" s="1" a="1"/>
  <c r="Y258" i="43"/>
  <c r="AB258" i="43" s="1" a="1"/>
  <c r="Y323" i="43"/>
  <c r="Y332" i="43"/>
  <c r="Y233" i="43"/>
  <c r="AB233" i="43" s="1" a="1"/>
  <c r="Y262" i="43"/>
  <c r="AB262" i="43" s="1" a="1"/>
  <c r="Y273" i="43"/>
  <c r="AB273" i="43" s="1" a="1"/>
  <c r="Y209" i="43"/>
  <c r="Y316" i="43"/>
  <c r="AB316" i="43" s="1" a="1"/>
  <c r="Y202" i="43"/>
  <c r="AB202" i="43" s="1" a="1"/>
  <c r="Y292" i="43"/>
  <c r="Y297" i="43"/>
  <c r="Y294" i="43"/>
  <c r="AB294" i="43" s="1" a="1"/>
  <c r="Y232" i="43"/>
  <c r="AB232" i="43" s="1" a="1"/>
  <c r="Y229" i="43"/>
  <c r="AB229" i="43" s="1" a="1"/>
  <c r="Y226" i="43"/>
  <c r="Y250" i="43"/>
  <c r="AB250" i="43" s="1" a="1"/>
  <c r="Y301" i="43"/>
  <c r="AB301" i="43" s="1" a="1"/>
  <c r="Y278" i="43"/>
  <c r="AB278" i="43" s="1" a="1"/>
  <c r="Y327" i="43"/>
  <c r="Y268" i="43"/>
  <c r="AB268" i="43" s="1" a="1"/>
  <c r="Y225" i="43"/>
  <c r="AB225" i="43" s="1" a="1"/>
  <c r="Y313" i="43"/>
  <c r="AB313" i="43" s="1" a="1"/>
  <c r="Y259" i="43"/>
  <c r="Y266" i="43"/>
  <c r="AB266" i="43" s="1" a="1"/>
  <c r="Y307" i="43"/>
  <c r="AB307" i="43" s="1" a="1"/>
  <c r="Y206" i="43"/>
  <c r="AB206" i="43" s="1" a="1"/>
  <c r="Y231" i="43"/>
  <c r="Y328" i="43"/>
  <c r="AB328" i="43" s="1" a="1"/>
  <c r="Y235" i="43"/>
  <c r="AB235" i="43" s="1" a="1"/>
  <c r="Y253" i="43"/>
  <c r="AB253" i="43" s="1" a="1"/>
  <c r="Y246" i="43"/>
  <c r="Y255" i="43"/>
  <c r="AB255" i="43" s="1" a="1"/>
  <c r="Y280" i="43"/>
  <c r="AB280" i="43" s="1" a="1"/>
  <c r="Y241" i="43"/>
  <c r="AB241" i="43" s="1" a="1"/>
  <c r="Y338" i="43"/>
  <c r="Y311" i="43"/>
  <c r="AB311" i="43" s="1" a="1"/>
  <c r="Y214" i="43"/>
  <c r="AB214" i="43" s="1" a="1"/>
  <c r="Y199" i="43"/>
  <c r="AB199" i="43" s="1" a="1"/>
  <c r="Y222" i="43"/>
  <c r="Y317" i="43"/>
  <c r="AB317" i="43" s="1" a="1"/>
  <c r="Y306" i="43"/>
  <c r="AB306" i="43" s="1" a="1"/>
  <c r="Y336" i="43"/>
  <c r="AB336" i="43" s="1" a="1"/>
  <c r="Y239" i="43"/>
  <c r="Y282" i="43"/>
  <c r="AB282" i="43" s="1" a="1"/>
  <c r="Y309" i="43"/>
  <c r="AB309" i="43" s="1" a="1"/>
  <c r="Y195" i="43"/>
  <c r="AB195" i="43" s="1" a="1"/>
  <c r="Y331" i="43"/>
  <c r="Y322" i="43"/>
  <c r="AB322" i="43" s="1" a="1"/>
  <c r="Y284" i="43"/>
  <c r="AB284" i="43" s="1" a="1"/>
  <c r="Y191" i="43"/>
  <c r="Y304" i="43"/>
  <c r="Y339" i="43"/>
  <c r="AB339" i="43" s="1" a="1"/>
  <c r="Y337" i="43"/>
  <c r="AB337" i="43" s="1" a="1"/>
  <c r="Y193" i="43"/>
  <c r="AB193" i="43" s="1" a="1"/>
  <c r="Y270" i="43"/>
  <c r="Y249" i="43"/>
  <c r="AB249" i="43" s="1" a="1"/>
  <c r="Y330" i="43"/>
  <c r="AB330" i="43" s="1" a="1"/>
  <c r="Y303" i="43"/>
  <c r="AB303" i="43" s="1" a="1"/>
  <c r="Y207" i="43"/>
  <c r="Y285" i="43"/>
  <c r="AB285" i="43" s="1" a="1"/>
  <c r="Y302" i="43"/>
  <c r="AB302" i="43" s="1" a="1"/>
  <c r="Y210" i="43"/>
  <c r="AB210" i="43" s="1" a="1"/>
  <c r="Y300" i="43"/>
  <c r="Y240" i="43"/>
  <c r="AB240" i="43" s="1" a="1"/>
  <c r="Y308" i="43"/>
  <c r="AB308" i="43" s="1" a="1"/>
  <c r="Y296" i="43"/>
  <c r="AB296" i="43" s="1" a="1"/>
  <c r="Y320" i="43"/>
  <c r="Y192" i="43"/>
  <c r="AB192" i="43" s="1" a="1"/>
  <c r="Y252" i="43"/>
  <c r="AB252" i="43" s="1" a="1"/>
  <c r="Y200" i="43"/>
  <c r="AB200" i="43" s="1" a="1"/>
  <c r="Y201" i="43"/>
  <c r="Y236" i="43"/>
  <c r="AB236" i="43" s="1" a="1"/>
  <c r="Y283" i="43"/>
  <c r="AB283" i="43" s="1" a="1"/>
  <c r="Y247" i="43"/>
  <c r="AB247" i="43" s="1" a="1"/>
  <c r="Y194" i="43"/>
  <c r="Y269" i="43"/>
  <c r="AB269" i="43" s="1" a="1"/>
  <c r="Y274" i="43"/>
  <c r="AB274" i="43" s="1" a="1"/>
  <c r="Y198" i="43"/>
  <c r="AB198" i="43" s="1" a="1"/>
  <c r="Y275" i="43"/>
  <c r="Y237" i="43"/>
  <c r="AB237" i="43" s="1" a="1"/>
  <c r="Y260" i="43"/>
  <c r="AB260" i="43" s="1" a="1"/>
  <c r="Y212" i="43"/>
  <c r="Y216" i="43"/>
  <c r="Y248" i="43"/>
  <c r="AB248" i="43" s="1" a="1"/>
  <c r="Y326" i="43"/>
  <c r="AB326" i="43" s="1" a="1"/>
  <c r="Y234" i="43"/>
  <c r="AB234" i="43" s="1" a="1"/>
  <c r="Y279" i="43"/>
  <c r="Y286" i="43"/>
  <c r="AB286" i="43" s="1" a="1"/>
  <c r="Y281" i="43"/>
  <c r="AB281" i="43" s="1" a="1"/>
  <c r="Y215" i="43"/>
  <c r="AB215" i="43" s="1" a="1"/>
  <c r="Y244" i="43"/>
  <c r="Y329" i="43"/>
  <c r="AB329" i="43" s="1" a="1"/>
  <c r="Y230" i="43"/>
  <c r="AB230" i="43" s="1" a="1"/>
  <c r="Y213" i="43"/>
  <c r="Y245" i="43"/>
  <c r="Y217" i="43"/>
  <c r="AB217" i="43" s="1" a="1"/>
  <c r="Y290" i="43"/>
  <c r="AB290" i="43" s="1" a="1"/>
  <c r="Y204" i="43"/>
  <c r="Y261" i="43"/>
  <c r="Y321" i="43"/>
  <c r="AB321" i="43" s="1" a="1"/>
  <c r="Y228" i="43"/>
  <c r="AB228" i="43" s="1" a="1"/>
  <c r="Y277" i="43"/>
  <c r="AB277" i="43" s="1" a="1"/>
  <c r="Y324" i="43"/>
  <c r="Y271" i="43"/>
  <c r="AB271" i="43" s="1" a="1"/>
  <c r="Y263" i="43"/>
  <c r="AB263" i="43" s="1" a="1"/>
  <c r="Y312" i="43"/>
  <c r="AB312" i="43" s="1" a="1"/>
  <c r="Y276" i="43"/>
  <c r="Y257" i="43"/>
  <c r="AB257" i="43" s="1" a="1"/>
  <c r="Y205" i="43"/>
  <c r="AB205" i="43" s="1" a="1"/>
  <c r="Y264" i="43"/>
  <c r="AB264" i="43" s="1" a="1"/>
  <c r="Y208" i="43"/>
  <c r="Y314" i="43"/>
  <c r="AB314" i="43" s="1" a="1"/>
  <c r="Y238" i="43"/>
  <c r="AB238" i="43" s="1" a="1"/>
  <c r="Y227" i="43"/>
  <c r="AB227" i="43" s="1" a="1"/>
  <c r="Y218" i="43"/>
  <c r="Y299" i="43"/>
  <c r="AB299" i="43" s="1" a="1"/>
  <c r="Y295" i="43"/>
  <c r="AB295" i="43" s="1" a="1"/>
  <c r="Y251" i="43"/>
  <c r="AB251" i="43" s="1" a="1"/>
  <c r="Y219" i="43"/>
  <c r="B18" i="33"/>
  <c r="AB305" i="43" a="1"/>
  <c r="AB318" i="43" a="1"/>
  <c r="AB256" i="43" a="1"/>
  <c r="AB293" i="43" a="1"/>
  <c r="AB315" i="43" a="1"/>
  <c r="AB267" i="43" a="1"/>
  <c r="AB332" i="43" a="1"/>
  <c r="AB292" i="43" a="1"/>
  <c r="AB226" i="43" a="1"/>
  <c r="AB191" i="43" a="1"/>
  <c r="AB209" i="43" a="1"/>
  <c r="AB246" i="43" a="1"/>
  <c r="AB335" i="43" a="1"/>
  <c r="AB211" i="43" a="1"/>
  <c r="AB304" i="43" a="1"/>
  <c r="AB334" i="43" a="1"/>
  <c r="AB243" i="43" a="1"/>
  <c r="AB323" i="43" a="1"/>
  <c r="AB297" i="43" a="1"/>
  <c r="AB327" i="43" a="1"/>
  <c r="AB259" i="43" a="1"/>
  <c r="AB231" i="43" a="1"/>
  <c r="AB338" i="43" a="1"/>
  <c r="AB222" i="43" a="1"/>
  <c r="AB239" i="43" a="1"/>
  <c r="AB331" i="43" a="1"/>
  <c r="AB270" i="43" a="1"/>
  <c r="AB207" i="43" a="1"/>
  <c r="AB320" i="43" a="1"/>
  <c r="AB300" i="43" a="1"/>
  <c r="AB201" i="43" a="1"/>
  <c r="AB194" i="43" a="1"/>
  <c r="AB275" i="43" a="1"/>
  <c r="AB212" i="43" a="1"/>
  <c r="AB216" i="43" a="1"/>
  <c r="AB279" i="43" a="1"/>
  <c r="AB244" i="43" a="1"/>
  <c r="AB213" i="43" a="1"/>
  <c r="AB245" i="43" a="1"/>
  <c r="AB204" i="43" a="1"/>
  <c r="AB261" i="43" a="1"/>
  <c r="AB324" i="43" a="1"/>
  <c r="AB276" i="43" a="1"/>
  <c r="AB208" i="43" a="1"/>
  <c r="AB219" i="43" a="1"/>
  <c r="AB218" i="43" a="1"/>
  <c r="AB289" i="43" l="1"/>
  <c r="AB318" i="43"/>
  <c r="AD318" i="43" s="1" a="1"/>
  <c r="AB305" i="43"/>
  <c r="AC305" i="43" s="1" a="1"/>
  <c r="AB287" i="43"/>
  <c r="AC287" i="43" s="1" a="1"/>
  <c r="AB288" i="43"/>
  <c r="AB221" i="43"/>
  <c r="AD221" i="43" s="1" a="1"/>
  <c r="AB224" i="43"/>
  <c r="AC224" i="43" s="1" a="1"/>
  <c r="AB190" i="43"/>
  <c r="AD190" i="43" s="1" a="1"/>
  <c r="AB242" i="43"/>
  <c r="AB291" i="43"/>
  <c r="AC291" i="43" s="1" a="1"/>
  <c r="AB293" i="43"/>
  <c r="AC293" i="43" s="1" a="1"/>
  <c r="AB265" i="43"/>
  <c r="AC265" i="43" s="1" a="1"/>
  <c r="AB298" i="43"/>
  <c r="AB256" i="43"/>
  <c r="AD256" i="43" s="1" a="1"/>
  <c r="AB310" i="43"/>
  <c r="AD310" i="43" s="1" a="1"/>
  <c r="AB331" i="43"/>
  <c r="AC331" i="43" s="1" a="1"/>
  <c r="AB239" i="43"/>
  <c r="AB222" i="43"/>
  <c r="AD222" i="43" s="1" a="1"/>
  <c r="AB338" i="43"/>
  <c r="AD338" i="43" s="1" a="1"/>
  <c r="AB231" i="43"/>
  <c r="AD231" i="43" s="1" a="1"/>
  <c r="AB266" i="43"/>
  <c r="AB259" i="43"/>
  <c r="AC259" i="43" s="1" a="1"/>
  <c r="AB327" i="43"/>
  <c r="AD327" i="43" s="1" a="1"/>
  <c r="AB229" i="43"/>
  <c r="AC229" i="43" s="1" a="1"/>
  <c r="AB297" i="43"/>
  <c r="AB202" i="43"/>
  <c r="AD202" i="43" s="1" a="1"/>
  <c r="AB233" i="43"/>
  <c r="AD233" i="43" s="1" a="1"/>
  <c r="AB323" i="43"/>
  <c r="AC323" i="43" s="1" a="1"/>
  <c r="AB243" i="43"/>
  <c r="AB220" i="43"/>
  <c r="AD220" i="43" s="1" a="1"/>
  <c r="AB197" i="43"/>
  <c r="AD197" i="43" s="1" a="1"/>
  <c r="AB334" i="43"/>
  <c r="AC334" i="43" s="1" a="1"/>
  <c r="AB304" i="43"/>
  <c r="AB195" i="43"/>
  <c r="AD195" i="43" s="1" a="1"/>
  <c r="AB199" i="43"/>
  <c r="AC199" i="43" s="1" a="1"/>
  <c r="AB241" i="43"/>
  <c r="AD241" i="43" s="1" a="1"/>
  <c r="AB255" i="43"/>
  <c r="AB235" i="43"/>
  <c r="AD235" i="43" s="1" a="1"/>
  <c r="AB206" i="43"/>
  <c r="AD206" i="43" s="1" a="1"/>
  <c r="AB313" i="43"/>
  <c r="AC313" i="43" s="1" a="1"/>
  <c r="AB278" i="43"/>
  <c r="AB316" i="43"/>
  <c r="AD316" i="43" s="1" a="1"/>
  <c r="AB262" i="43"/>
  <c r="AD262" i="43" s="1" a="1"/>
  <c r="AB211" i="43"/>
  <c r="AD211" i="43" s="1" a="1"/>
  <c r="AB335" i="43"/>
  <c r="AB196" i="43"/>
  <c r="AD196" i="43" s="1" a="1"/>
  <c r="AB284" i="43"/>
  <c r="AD284" i="43" s="1" a="1"/>
  <c r="AB309" i="43"/>
  <c r="AC309" i="43" s="1" a="1"/>
  <c r="AB306" i="43"/>
  <c r="AB214" i="43"/>
  <c r="AD214" i="43" s="1" a="1"/>
  <c r="AB246" i="43"/>
  <c r="AD246" i="43" s="1" a="1"/>
  <c r="AB307" i="43"/>
  <c r="AC307" i="43" s="1" a="1"/>
  <c r="AB225" i="43"/>
  <c r="AB301" i="43"/>
  <c r="AD301" i="43" s="1" a="1"/>
  <c r="AB250" i="43"/>
  <c r="AC250" i="43" s="1" a="1"/>
  <c r="AB232" i="43"/>
  <c r="AC232" i="43" s="1" a="1"/>
  <c r="AB294" i="43"/>
  <c r="AB209" i="43"/>
  <c r="AC209" i="43" s="1" a="1"/>
  <c r="AB319" i="43"/>
  <c r="AD319" i="43" s="1" a="1"/>
  <c r="AB325" i="43"/>
  <c r="AD325" i="43" s="1" a="1"/>
  <c r="AB333" i="43"/>
  <c r="AB191" i="43"/>
  <c r="AD191" i="43" s="1" a="1"/>
  <c r="AB322" i="43"/>
  <c r="AC322" i="43" s="1" a="1"/>
  <c r="AB282" i="43"/>
  <c r="AC282" i="43" s="1" a="1"/>
  <c r="AB336" i="43"/>
  <c r="AB317" i="43"/>
  <c r="AC317" i="43" s="1" a="1"/>
  <c r="AB311" i="43"/>
  <c r="AD311" i="43" s="1" a="1"/>
  <c r="AB280" i="43"/>
  <c r="AC280" i="43" s="1" a="1"/>
  <c r="AB253" i="43"/>
  <c r="AB328" i="43"/>
  <c r="AC328" i="43" s="1" a="1"/>
  <c r="AB268" i="43"/>
  <c r="AD268" i="43" s="1" a="1"/>
  <c r="AB226" i="43"/>
  <c r="AC226" i="43" s="1" a="1"/>
  <c r="AB292" i="43"/>
  <c r="AB273" i="43"/>
  <c r="AC273" i="43" s="1" a="1"/>
  <c r="AB332" i="43"/>
  <c r="AD332" i="43" s="1" a="1"/>
  <c r="AB258" i="43"/>
  <c r="AC258" i="43" s="1" a="1"/>
  <c r="AB203" i="43"/>
  <c r="AB254" i="43"/>
  <c r="AD254" i="43" s="1" a="1"/>
  <c r="AB267" i="43"/>
  <c r="AD267" i="43" s="1" a="1"/>
  <c r="AB315" i="43"/>
  <c r="AD315" i="43" s="1" a="1"/>
  <c r="AB272" i="43"/>
  <c r="AB223" i="43"/>
  <c r="AC223" i="43" s="1" a="1"/>
  <c r="AB339" i="43"/>
  <c r="AC339" i="43" s="1" a="1"/>
  <c r="AB337" i="43"/>
  <c r="AC337" i="43" s="1" a="1"/>
  <c r="AB193" i="43"/>
  <c r="AB270" i="43"/>
  <c r="AC270" i="43" s="1" a="1"/>
  <c r="AB303" i="43"/>
  <c r="AC303" i="43" s="1" a="1"/>
  <c r="AB285" i="43"/>
  <c r="AD285" i="43" s="1" a="1"/>
  <c r="AB330" i="43"/>
  <c r="AB207" i="43"/>
  <c r="AD207" i="43" s="1" a="1"/>
  <c r="AB249" i="43"/>
  <c r="AD249" i="43" s="1" a="1"/>
  <c r="AB210" i="43"/>
  <c r="AD210" i="43" s="1" a="1"/>
  <c r="AB300" i="43"/>
  <c r="AB192" i="43"/>
  <c r="AD192" i="43" s="1" a="1"/>
  <c r="AB308" i="43"/>
  <c r="AC308" i="43" s="1" a="1"/>
  <c r="AB240" i="43"/>
  <c r="AD240" i="43" s="1" a="1"/>
  <c r="AB296" i="43"/>
  <c r="AB320" i="43"/>
  <c r="AC320" i="43" s="1" a="1"/>
  <c r="AB302" i="43"/>
  <c r="AD302" i="43" s="1" a="1"/>
  <c r="AB236" i="43"/>
  <c r="AD236" i="43" s="1" a="1"/>
  <c r="AB252" i="43"/>
  <c r="AB247" i="43"/>
  <c r="AC247" i="43" s="1" a="1"/>
  <c r="AB201" i="43"/>
  <c r="AC201" i="43" s="1" a="1"/>
  <c r="AB200" i="43"/>
  <c r="AD200" i="43" s="1" a="1"/>
  <c r="AB283" i="43"/>
  <c r="AB274" i="43"/>
  <c r="AD274" i="43" s="1" a="1"/>
  <c r="AB269" i="43"/>
  <c r="AC269" i="43" s="1" a="1"/>
  <c r="AB198" i="43"/>
  <c r="AC198" i="43" s="1" a="1"/>
  <c r="AB194" i="43"/>
  <c r="AB216" i="43"/>
  <c r="AC216" i="43" s="1" a="1"/>
  <c r="AB212" i="43"/>
  <c r="AD212" i="43" s="1" a="1"/>
  <c r="AB237" i="43"/>
  <c r="AC237" i="43" s="1" a="1"/>
  <c r="AB326" i="43"/>
  <c r="AB275" i="43"/>
  <c r="AC275" i="43" s="1" a="1"/>
  <c r="AB248" i="43"/>
  <c r="AC248" i="43" s="1" a="1"/>
  <c r="AB260" i="43"/>
  <c r="AD260" i="43" s="1" a="1"/>
  <c r="AB245" i="43"/>
  <c r="AB230" i="43"/>
  <c r="AC230" i="43" s="1" a="1"/>
  <c r="AB286" i="43"/>
  <c r="AC286" i="43" s="1" a="1"/>
  <c r="AB234" i="43"/>
  <c r="AC234" i="43" s="1" a="1"/>
  <c r="AB217" i="43"/>
  <c r="AB329" i="43"/>
  <c r="AC329" i="43" s="1" a="1"/>
  <c r="AB215" i="43"/>
  <c r="AD215" i="43" s="1" a="1"/>
  <c r="AB213" i="43"/>
  <c r="AC213" i="43" s="1" a="1"/>
  <c r="AB244" i="43"/>
  <c r="AB281" i="43"/>
  <c r="AD281" i="43" s="1" a="1"/>
  <c r="AB279" i="43"/>
  <c r="AC279" i="43" s="1" a="1"/>
  <c r="AB324" i="43"/>
  <c r="AC324" i="43" s="1" a="1"/>
  <c r="AB261" i="43"/>
  <c r="AB263" i="43"/>
  <c r="AD263" i="43" s="1" a="1"/>
  <c r="AB277" i="43"/>
  <c r="AD277" i="43" s="1" a="1"/>
  <c r="AB228" i="43"/>
  <c r="AD228" i="43" s="1" a="1"/>
  <c r="AB321" i="43"/>
  <c r="AB290" i="43"/>
  <c r="AC290" i="43" s="1" a="1"/>
  <c r="AB271" i="43"/>
  <c r="AD271" i="43" s="1" a="1"/>
  <c r="AB204" i="43"/>
  <c r="AC204" i="43" s="1" a="1"/>
  <c r="AB312" i="43"/>
  <c r="AB208" i="43"/>
  <c r="AC208" i="43" s="1" a="1"/>
  <c r="AB257" i="43"/>
  <c r="AD257" i="43" s="1" a="1"/>
  <c r="AB276" i="43"/>
  <c r="AC276" i="43" s="1" a="1"/>
  <c r="AB264" i="43"/>
  <c r="AB314" i="43"/>
  <c r="AD314" i="43" s="1" a="1"/>
  <c r="AB205" i="43"/>
  <c r="AD205" i="43" s="1" a="1"/>
  <c r="AB295" i="43"/>
  <c r="AD295" i="43" s="1" a="1"/>
  <c r="AB218" i="43"/>
  <c r="AB219" i="43"/>
  <c r="AC219" i="43" s="1" a="1"/>
  <c r="AB227" i="43"/>
  <c r="AD227" i="43" s="1" a="1"/>
  <c r="AB251" i="43"/>
  <c r="AC251" i="43" s="1" a="1"/>
  <c r="AB299" i="43"/>
  <c r="AB238" i="43"/>
  <c r="AC238" i="43" s="1" a="1"/>
  <c r="AC289" i="43" a="1"/>
  <c r="AD289" i="43" a="1"/>
  <c r="AC298" i="43" a="1"/>
  <c r="AD298" i="43" a="1"/>
  <c r="AD259" i="43" a="1"/>
  <c r="AC304" i="43" a="1"/>
  <c r="AD304" i="43" a="1"/>
  <c r="AC335" i="43" a="1"/>
  <c r="AD335" i="43" a="1"/>
  <c r="AD306" i="43" a="1"/>
  <c r="AC306" i="43" a="1"/>
  <c r="AC225" i="43" a="1"/>
  <c r="AD225" i="43" a="1"/>
  <c r="AD336" i="43" a="1"/>
  <c r="AC336" i="43" a="1"/>
  <c r="AC222" i="43" a="1"/>
  <c r="AC297" i="43" a="1"/>
  <c r="AD297" i="43" a="1"/>
  <c r="AD278" i="43" a="1"/>
  <c r="AC278" i="43" a="1"/>
  <c r="AC338" i="43" a="1"/>
  <c r="AC220" i="43" a="1"/>
  <c r="AD292" i="43" a="1"/>
  <c r="AC292" i="43" a="1"/>
  <c r="AD239" i="43" a="1"/>
  <c r="AC239" i="43" a="1"/>
  <c r="AC266" i="43" a="1"/>
  <c r="AD266" i="43" a="1"/>
  <c r="AD243" i="43" a="1"/>
  <c r="AC243" i="43" a="1"/>
  <c r="AC255" i="43" a="1"/>
  <c r="AD255" i="43" a="1"/>
  <c r="AC203" i="43" a="1"/>
  <c r="AD203" i="43" a="1"/>
  <c r="AC214" i="43" a="1"/>
  <c r="AC301" i="43" a="1"/>
  <c r="AD253" i="43" a="1"/>
  <c r="AC253" i="43" a="1"/>
  <c r="AD272" i="43" a="1"/>
  <c r="AC272" i="43" a="1"/>
  <c r="AD193" i="43" a="1"/>
  <c r="AC193" i="43" a="1"/>
  <c r="AC330" i="43" a="1"/>
  <c r="AD330" i="43" a="1"/>
  <c r="AD296" i="43" a="1"/>
  <c r="AC296" i="43" a="1"/>
  <c r="AD300" i="43" a="1"/>
  <c r="AC300" i="43" a="1"/>
  <c r="AC252" i="43" a="1"/>
  <c r="AD252" i="43" a="1"/>
  <c r="AC283" i="43" a="1"/>
  <c r="AD283" i="43" a="1"/>
  <c r="AD194" i="43" a="1"/>
  <c r="AC194" i="43" a="1"/>
  <c r="AD326" i="43" a="1"/>
  <c r="AC326" i="43" a="1"/>
  <c r="AD230" i="43" a="1"/>
  <c r="AD244" i="43" a="1"/>
  <c r="AC244" i="43" a="1"/>
  <c r="AD217" i="43" a="1"/>
  <c r="AC217" i="43" a="1"/>
  <c r="AD245" i="43" a="1"/>
  <c r="AC245" i="43" a="1"/>
  <c r="AC321" i="43" a="1"/>
  <c r="AD321" i="43" a="1"/>
  <c r="AC261" i="43" a="1"/>
  <c r="AD261" i="43" a="1"/>
  <c r="AD312" i="43" a="1"/>
  <c r="AC312" i="43" a="1"/>
  <c r="AD264" i="43" a="1"/>
  <c r="AC264" i="43" a="1"/>
  <c r="AD299" i="43" a="1"/>
  <c r="AC299" i="43" a="1"/>
  <c r="AD218" i="43" a="1"/>
  <c r="AC218" i="43" a="1"/>
  <c r="AC311" i="43" a="1"/>
  <c r="AD223" i="43" a="1"/>
  <c r="AC242" i="43" a="1"/>
  <c r="AD294" i="43" a="1"/>
  <c r="AD333" i="43" a="1"/>
  <c r="AD288" i="43" a="1"/>
  <c r="AC294" i="43" a="1"/>
  <c r="AC246" i="43" a="1"/>
  <c r="AD242" i="43" a="1"/>
  <c r="AC192" i="43" a="1"/>
  <c r="AC288" i="43" a="1"/>
  <c r="AC333" i="43" a="1"/>
  <c r="AD209" i="43" l="1" a="1"/>
  <c r="AC314" i="43" a="1"/>
  <c r="AC207" i="43" a="1"/>
  <c r="AC195" i="43" a="1"/>
  <c r="AC191" i="43" a="1"/>
  <c r="AC281" i="43" a="1"/>
  <c r="AD216" i="43" a="1"/>
  <c r="AD290" i="43" a="1"/>
  <c r="AC274" i="43" a="1"/>
  <c r="AC332" i="43" a="1"/>
  <c r="AD273" i="43" a="1"/>
  <c r="AD247" i="43" a="1"/>
  <c r="AD270" i="43" a="1"/>
  <c r="AD238" i="43" a="1"/>
  <c r="AD208" i="43" a="1"/>
  <c r="AD329" i="43" a="1"/>
  <c r="AC212" i="43" a="1"/>
  <c r="AD269" i="43" a="1"/>
  <c r="AD269" i="43" s="1"/>
  <c r="AD320" i="43" a="1"/>
  <c r="AD320" i="43" s="1"/>
  <c r="AD303" i="43" a="1"/>
  <c r="AD219" i="43" a="1"/>
  <c r="AC263" i="43" a="1"/>
  <c r="AC263" i="43" s="1"/>
  <c r="AC310" i="43" a="1"/>
  <c r="AC267" i="43" a="1"/>
  <c r="AC267" i="43" s="1"/>
  <c r="AD275" i="43" a="1"/>
  <c r="AD317" i="43" a="1"/>
  <c r="AC262" i="43" a="1"/>
  <c r="AC262" i="43" s="1"/>
  <c r="AC316" i="43" a="1"/>
  <c r="AC202" i="43" a="1"/>
  <c r="AC235" i="43" a="1"/>
  <c r="AC235" i="43" s="1"/>
  <c r="AE235" i="43" s="1"/>
  <c r="AF235" i="43" s="1" a="1"/>
  <c r="AD291" i="43" a="1"/>
  <c r="AC196" i="43" a="1"/>
  <c r="AC196" i="43" s="1"/>
  <c r="AC221" i="43" a="1"/>
  <c r="AD328" i="43" a="1"/>
  <c r="AD328" i="43" s="1"/>
  <c r="AC231" i="43" a="1"/>
  <c r="AC231" i="43" s="1"/>
  <c r="AD339" i="43" a="1"/>
  <c r="AD339" i="43" s="1"/>
  <c r="AC268" i="43" a="1"/>
  <c r="AC268" i="43" s="1"/>
  <c r="AD250" i="43" a="1"/>
  <c r="AD250" i="43" s="1"/>
  <c r="AC271" i="43" a="1"/>
  <c r="AC271" i="43" s="1"/>
  <c r="AC227" i="43" a="1"/>
  <c r="AC227" i="43" s="1"/>
  <c r="AC325" i="43" a="1"/>
  <c r="AC325" i="43" s="1"/>
  <c r="AE325" i="43" s="1"/>
  <c r="AF325" i="43" s="1" a="1"/>
  <c r="AC197" i="43" a="1"/>
  <c r="AD224" i="43" a="1"/>
  <c r="AD224" i="43" s="1"/>
  <c r="AD201" i="43" a="1"/>
  <c r="AD201" i="43" s="1"/>
  <c r="AD199" i="43" a="1"/>
  <c r="AD199" i="43" s="1"/>
  <c r="AC257" i="43" a="1"/>
  <c r="AC257" i="43" s="1"/>
  <c r="AD279" i="43" a="1"/>
  <c r="AD279" i="43" s="1"/>
  <c r="AD308" i="43" a="1"/>
  <c r="AD308" i="43" s="1"/>
  <c r="AC215" i="43" a="1"/>
  <c r="AC215" i="43" s="1"/>
  <c r="AC249" i="43" a="1"/>
  <c r="AC249" i="43" s="1"/>
  <c r="AC319" i="43" a="1"/>
  <c r="AC319" i="43" s="1"/>
  <c r="AC284" i="43" a="1"/>
  <c r="AC284" i="43" s="1"/>
  <c r="AD322" i="43" a="1"/>
  <c r="AD322" i="43" s="1"/>
  <c r="AC206" i="43" a="1"/>
  <c r="AC206" i="43" s="1"/>
  <c r="AC254" i="43" a="1"/>
  <c r="AC254" i="43" s="1"/>
  <c r="AD293" i="43" a="1"/>
  <c r="AC236" i="43" a="1"/>
  <c r="AC236" i="43" s="1"/>
  <c r="AC211" i="43" a="1"/>
  <c r="AC211" i="43" s="1"/>
  <c r="AD307" i="43" a="1"/>
  <c r="AD307" i="43" s="1"/>
  <c r="AC241" i="43" a="1"/>
  <c r="AC241" i="43" s="1"/>
  <c r="AD276" i="43" a="1"/>
  <c r="AD276" i="43" s="1"/>
  <c r="AD251" i="43" a="1"/>
  <c r="AD251" i="43" s="1"/>
  <c r="AC228" i="43" a="1"/>
  <c r="AC228" i="43" s="1"/>
  <c r="AD234" i="43" a="1"/>
  <c r="AD234" i="43" s="1"/>
  <c r="AD237" i="43" a="1"/>
  <c r="AD237" i="43" s="1"/>
  <c r="AC200" i="43" a="1"/>
  <c r="AC240" i="43" a="1"/>
  <c r="AC240" i="43" s="1"/>
  <c r="AD331" i="43" a="1"/>
  <c r="AD331" i="43" s="1"/>
  <c r="AD323" i="43" a="1"/>
  <c r="AD323" i="43" s="1"/>
  <c r="AC277" i="43" a="1"/>
  <c r="AC277" i="43" s="1"/>
  <c r="AD286" i="43" a="1"/>
  <c r="AD286" i="43" s="1"/>
  <c r="AD248" i="43" a="1"/>
  <c r="AD248" i="43" s="1"/>
  <c r="AC302" i="43" a="1"/>
  <c r="AC302" i="43" s="1"/>
  <c r="AC285" i="43" a="1"/>
  <c r="AC285" i="43" s="1"/>
  <c r="AD280" i="43" a="1"/>
  <c r="AD280" i="43" s="1"/>
  <c r="AC233" i="43" a="1"/>
  <c r="AC233" i="43" s="1"/>
  <c r="AC256" i="43" a="1"/>
  <c r="AC256" i="43" s="1"/>
  <c r="AD287" i="43" a="1"/>
  <c r="AD204" i="43" a="1"/>
  <c r="AD204" i="43" s="1"/>
  <c r="AD213" i="43" a="1"/>
  <c r="AD213" i="43" s="1"/>
  <c r="AD282" i="43" a="1"/>
  <c r="AD282" i="43" s="1"/>
  <c r="AD232" i="43" a="1"/>
  <c r="AD232" i="43" s="1"/>
  <c r="AD229" i="43" a="1"/>
  <c r="AD229" i="43" s="1"/>
  <c r="AD309" i="43" a="1"/>
  <c r="AD309" i="43" s="1"/>
  <c r="AD334" i="43" a="1"/>
  <c r="AD334" i="43" s="1"/>
  <c r="AD265" i="43" a="1"/>
  <c r="AD265" i="43" s="1"/>
  <c r="AC327" i="43" a="1"/>
  <c r="AC327" i="43" s="1"/>
  <c r="AC295" i="43" a="1"/>
  <c r="AC295" i="43" s="1"/>
  <c r="AE295" i="43" s="1"/>
  <c r="AF295" i="43" s="1" a="1"/>
  <c r="AD324" i="43" a="1"/>
  <c r="AD324" i="43" s="1"/>
  <c r="AC260" i="43" a="1"/>
  <c r="AC260" i="43" s="1"/>
  <c r="AD198" i="43" a="1"/>
  <c r="AD198" i="43" s="1"/>
  <c r="AC210" i="43" a="1"/>
  <c r="AC210" i="43" s="1"/>
  <c r="AD337" i="43" a="1"/>
  <c r="AD337" i="43" s="1"/>
  <c r="AD226" i="43" a="1"/>
  <c r="AD226" i="43" s="1"/>
  <c r="AD258" i="43" a="1"/>
  <c r="AD258" i="43" s="1"/>
  <c r="AC315" i="43" a="1"/>
  <c r="AC315" i="43" s="1"/>
  <c r="AD313" i="43" a="1"/>
  <c r="AD313" i="43" s="1"/>
  <c r="AC190" i="43" a="1"/>
  <c r="AC190" i="43" s="1"/>
  <c r="AE190" i="43" s="1"/>
  <c r="AF190" i="43" s="1" a="1"/>
  <c r="AD305" i="43" a="1"/>
  <c r="AD305" i="43" s="1"/>
  <c r="AC205" i="43" a="1"/>
  <c r="AC205" i="43" s="1"/>
  <c r="AE205" i="43" s="1"/>
  <c r="AF205" i="43" s="1" a="1"/>
  <c r="AC318" i="43" a="1"/>
  <c r="AC318" i="43" s="1"/>
  <c r="AD289" i="43"/>
  <c r="AC289" i="43"/>
  <c r="AC305" i="43"/>
  <c r="AD318" i="43"/>
  <c r="AD287" i="43"/>
  <c r="AC287" i="43"/>
  <c r="AC221" i="43"/>
  <c r="AD221" i="43"/>
  <c r="AC224" i="43"/>
  <c r="AD190" i="43"/>
  <c r="AD298" i="43"/>
  <c r="AC298" i="43"/>
  <c r="AD310" i="43"/>
  <c r="AC310" i="43"/>
  <c r="AE310" i="43" s="1"/>
  <c r="AF310" i="43" s="1" a="1"/>
  <c r="AD293" i="43"/>
  <c r="AC293" i="43"/>
  <c r="AC291" i="43"/>
  <c r="AD291" i="43"/>
  <c r="AD256" i="43"/>
  <c r="AC265" i="43"/>
  <c r="AE265" i="43" s="1"/>
  <c r="AF265" i="43" s="1" a="1"/>
  <c r="AC272" i="43"/>
  <c r="AD272" i="43"/>
  <c r="AD332" i="43"/>
  <c r="AC332" i="43"/>
  <c r="AD268" i="43"/>
  <c r="AC253" i="43"/>
  <c r="AD253" i="43"/>
  <c r="AC317" i="43"/>
  <c r="AD317" i="43"/>
  <c r="AD191" i="43"/>
  <c r="AC191" i="43"/>
  <c r="AD319" i="43"/>
  <c r="AC301" i="43"/>
  <c r="AD301" i="43"/>
  <c r="AC214" i="43"/>
  <c r="AD214" i="43"/>
  <c r="AD284" i="43"/>
  <c r="AD203" i="43"/>
  <c r="AC203" i="43"/>
  <c r="AC273" i="43"/>
  <c r="AD273" i="43"/>
  <c r="AC226" i="43"/>
  <c r="AC280" i="43"/>
  <c r="AE280" i="43" s="1"/>
  <c r="AF280" i="43" s="1" a="1"/>
  <c r="AC282" i="43"/>
  <c r="AD325" i="43"/>
  <c r="AC232" i="43"/>
  <c r="AD211" i="43"/>
  <c r="AD262" i="43"/>
  <c r="AD255" i="43"/>
  <c r="AC255" i="43"/>
  <c r="AC197" i="43"/>
  <c r="AD197" i="43"/>
  <c r="AC243" i="43"/>
  <c r="AD243" i="43"/>
  <c r="AD266" i="43"/>
  <c r="AC266" i="43"/>
  <c r="AC239" i="43"/>
  <c r="AD239" i="43"/>
  <c r="AC258" i="43"/>
  <c r="AC292" i="43"/>
  <c r="AD292" i="43"/>
  <c r="AC328" i="43"/>
  <c r="AD311" i="43"/>
  <c r="AC322" i="43"/>
  <c r="AD209" i="43"/>
  <c r="AC209" i="43"/>
  <c r="AC250" i="43"/>
  <c r="AE250" i="43" s="1"/>
  <c r="AF250" i="43" s="1" a="1"/>
  <c r="AC307" i="43"/>
  <c r="AC309" i="43"/>
  <c r="AC316" i="43"/>
  <c r="AD316" i="43"/>
  <c r="AD206" i="43"/>
  <c r="AD241" i="43"/>
  <c r="AC195" i="43"/>
  <c r="AD195" i="43"/>
  <c r="AD220" i="43"/>
  <c r="AC220" i="43"/>
  <c r="AE220" i="43" s="1"/>
  <c r="AF220" i="43" s="1" a="1"/>
  <c r="AC202" i="43"/>
  <c r="AD202" i="43"/>
  <c r="AD231" i="43"/>
  <c r="AC338" i="43"/>
  <c r="AD338" i="43"/>
  <c r="AC331" i="43"/>
  <c r="AD196" i="43"/>
  <c r="AC278" i="43"/>
  <c r="AD278" i="43"/>
  <c r="AD235" i="43"/>
  <c r="AC199" i="43"/>
  <c r="AC334" i="43"/>
  <c r="AC323" i="43"/>
  <c r="AD297" i="43"/>
  <c r="AC297" i="43"/>
  <c r="AC222" i="43"/>
  <c r="AD222" i="43"/>
  <c r="AD315" i="43"/>
  <c r="AD254" i="43"/>
  <c r="AC336" i="43"/>
  <c r="AD336" i="43"/>
  <c r="AD225" i="43"/>
  <c r="AC225" i="43"/>
  <c r="AC306" i="43"/>
  <c r="AD306" i="43"/>
  <c r="AD335" i="43"/>
  <c r="AC335" i="43"/>
  <c r="AC313" i="43"/>
  <c r="AD304" i="43"/>
  <c r="AC304" i="43"/>
  <c r="AD233" i="43"/>
  <c r="AD259" i="43"/>
  <c r="AC259" i="43"/>
  <c r="AC339" i="43"/>
  <c r="AC337" i="43"/>
  <c r="AC193" i="43"/>
  <c r="AD193" i="43"/>
  <c r="AD270" i="43"/>
  <c r="AC270" i="43"/>
  <c r="AD285" i="43"/>
  <c r="AD249" i="43"/>
  <c r="AC207" i="43"/>
  <c r="AD207" i="43"/>
  <c r="AD330" i="43"/>
  <c r="AC330" i="43"/>
  <c r="AC303" i="43"/>
  <c r="AD303" i="43"/>
  <c r="AC320" i="43"/>
  <c r="AC308" i="43"/>
  <c r="AC300" i="43"/>
  <c r="AD300" i="43"/>
  <c r="AD302" i="43"/>
  <c r="AC296" i="43"/>
  <c r="AD296" i="43"/>
  <c r="AD240" i="43"/>
  <c r="AD210" i="43"/>
  <c r="AC201" i="43"/>
  <c r="AD283" i="43"/>
  <c r="AC283" i="43"/>
  <c r="AC247" i="43"/>
  <c r="AD247" i="43"/>
  <c r="AD200" i="43"/>
  <c r="AC200" i="43"/>
  <c r="AD252" i="43"/>
  <c r="AC252" i="43"/>
  <c r="AD236" i="43"/>
  <c r="AC194" i="43"/>
  <c r="AD194" i="43"/>
  <c r="AC269" i="43"/>
  <c r="AC198" i="43"/>
  <c r="AD274" i="43"/>
  <c r="AC274" i="43"/>
  <c r="AC248" i="43"/>
  <c r="AC326" i="43"/>
  <c r="AD326" i="43"/>
  <c r="AC237" i="43"/>
  <c r="AC275" i="43"/>
  <c r="AD275" i="43"/>
  <c r="AD212" i="43"/>
  <c r="AC212" i="43"/>
  <c r="AD260" i="43"/>
  <c r="AD216" i="43"/>
  <c r="AC216" i="43"/>
  <c r="AC279" i="43"/>
  <c r="AC245" i="43"/>
  <c r="AD245" i="43"/>
  <c r="AD281" i="43"/>
  <c r="AC281" i="43"/>
  <c r="AC217" i="43"/>
  <c r="AD217" i="43"/>
  <c r="AC286" i="43"/>
  <c r="AC244" i="43"/>
  <c r="AD244" i="43"/>
  <c r="AC234" i="43"/>
  <c r="AC213" i="43"/>
  <c r="AC329" i="43"/>
  <c r="AD329" i="43"/>
  <c r="AC230" i="43"/>
  <c r="AD230" i="43"/>
  <c r="AD271" i="43"/>
  <c r="AD228" i="43"/>
  <c r="AD261" i="43"/>
  <c r="AC261" i="43"/>
  <c r="AC290" i="43"/>
  <c r="AD290" i="43"/>
  <c r="AD277" i="43"/>
  <c r="AD263" i="43"/>
  <c r="AC204" i="43"/>
  <c r="AD321" i="43"/>
  <c r="AC321" i="43"/>
  <c r="AC324" i="43"/>
  <c r="AC312" i="43"/>
  <c r="AD312" i="43"/>
  <c r="AD314" i="43"/>
  <c r="AC314" i="43"/>
  <c r="AC276" i="43"/>
  <c r="AD257" i="43"/>
  <c r="AC264" i="43"/>
  <c r="AD264" i="43"/>
  <c r="AC208" i="43"/>
  <c r="AD208" i="43"/>
  <c r="AD227" i="43"/>
  <c r="AC218" i="43"/>
  <c r="AD218" i="43"/>
  <c r="AC299" i="43"/>
  <c r="AD299" i="43"/>
  <c r="AD295" i="43"/>
  <c r="AC251" i="43"/>
  <c r="AC219" i="43"/>
  <c r="AD219" i="43"/>
  <c r="AD238" i="43"/>
  <c r="AC238" i="43"/>
  <c r="AC229" i="43"/>
  <c r="AD205" i="43"/>
  <c r="AC311" i="43"/>
  <c r="AD267" i="43"/>
  <c r="AD242" i="43"/>
  <c r="AD288" i="43"/>
  <c r="AD294" i="43"/>
  <c r="AD327" i="43"/>
  <c r="AC246" i="43"/>
  <c r="AC333" i="43"/>
  <c r="AD192" i="43"/>
  <c r="AC223" i="43"/>
  <c r="AC242" i="43"/>
  <c r="AC288" i="43"/>
  <c r="AC294" i="43"/>
  <c r="AD246" i="43"/>
  <c r="AD215" i="43"/>
  <c r="AD333" i="43"/>
  <c r="AC192" i="43"/>
  <c r="AD223" i="43"/>
  <c r="AF190" i="43" l="1"/>
  <c r="AG190" i="43" s="1"/>
  <c r="AH190" i="43" s="1" a="1"/>
  <c r="AF310" i="43"/>
  <c r="AG310" i="43" s="1"/>
  <c r="AH310" i="43" s="1" a="1"/>
  <c r="AF265" i="43"/>
  <c r="AG265" i="43" s="1"/>
  <c r="AF235" i="43"/>
  <c r="AG235" i="43" s="1"/>
  <c r="AH235" i="43" s="1" a="1"/>
  <c r="AF220" i="43"/>
  <c r="AG220" i="43" s="1"/>
  <c r="AH220" i="43" s="1" a="1"/>
  <c r="AF250" i="43"/>
  <c r="AG250" i="43" s="1"/>
  <c r="AH250" i="43" s="1" a="1"/>
  <c r="AF325" i="43"/>
  <c r="AG325" i="43" s="1"/>
  <c r="AH325" i="43" s="1" a="1"/>
  <c r="AF280" i="43"/>
  <c r="AG280" i="43" s="1"/>
  <c r="AH280" i="43" s="1" a="1"/>
  <c r="AF295" i="43"/>
  <c r="AG295" i="43" s="1"/>
  <c r="AH295" i="43" s="1" a="1"/>
  <c r="AF205" i="43"/>
  <c r="AG205" i="43" s="1"/>
  <c r="AH205" i="43" s="1" a="1"/>
  <c r="AH265" i="43" a="1"/>
  <c r="AH190" i="43" l="1"/>
  <c r="AI190" i="43" s="1" a="1"/>
  <c r="AH265" i="43"/>
  <c r="AI265" i="43" s="1" a="1"/>
  <c r="AH310" i="43"/>
  <c r="AH325" i="43"/>
  <c r="AI325" i="43" s="1" a="1"/>
  <c r="AH220" i="43"/>
  <c r="AI220" i="43" s="1" a="1"/>
  <c r="AH250" i="43"/>
  <c r="AI250" i="43" s="1" a="1"/>
  <c r="AH235" i="43"/>
  <c r="AH280" i="43"/>
  <c r="AI280" i="43" s="1" a="1"/>
  <c r="AH295" i="43"/>
  <c r="AI295" i="43" s="1" a="1"/>
  <c r="AH205" i="43"/>
  <c r="AI205" i="43" s="1" a="1"/>
  <c r="AI310" i="43" a="1"/>
  <c r="AI235" i="43" a="1"/>
  <c r="AI190" i="43" l="1"/>
  <c r="AK190" i="43" s="1"/>
  <c r="AI310" i="43"/>
  <c r="C29" i="44" s="1"/>
  <c r="AI265" i="43"/>
  <c r="AK265" i="43" s="1"/>
  <c r="AI280" i="43"/>
  <c r="C27" i="44" s="1"/>
  <c r="AI325" i="43"/>
  <c r="AK325" i="43" s="1"/>
  <c r="AI235" i="43"/>
  <c r="AK235" i="43" s="1"/>
  <c r="C12" i="44"/>
  <c r="AI250" i="43"/>
  <c r="C25" i="44" s="1"/>
  <c r="AI220" i="43"/>
  <c r="AK220" i="43" s="1"/>
  <c r="C14" i="44"/>
  <c r="C17" i="44"/>
  <c r="AI295" i="43"/>
  <c r="AK295" i="43" s="1"/>
  <c r="E13" i="44"/>
  <c r="AI205" i="43"/>
  <c r="C30" i="44" l="1"/>
  <c r="AK250" i="43"/>
  <c r="L251" i="36" s="1"/>
  <c r="AK280" i="43"/>
  <c r="L281" i="36" s="1"/>
  <c r="C21" i="44"/>
  <c r="J191" i="36" s="1"/>
  <c r="F14" i="45"/>
  <c r="C23" i="44"/>
  <c r="J221" i="36" s="1"/>
  <c r="E12" i="44"/>
  <c r="L56" i="36" s="1"/>
  <c r="AK310" i="43"/>
  <c r="G310" i="47" s="1"/>
  <c r="C24" i="44"/>
  <c r="E14" i="44"/>
  <c r="H12" i="45" s="1"/>
  <c r="C28" i="44"/>
  <c r="C26" i="44"/>
  <c r="J266" i="36" s="1"/>
  <c r="J176" i="36"/>
  <c r="G175" i="47"/>
  <c r="E175" i="47"/>
  <c r="E15" i="44"/>
  <c r="L101" i="36" s="1"/>
  <c r="E17" i="44"/>
  <c r="L131" i="36" s="1"/>
  <c r="C13" i="44"/>
  <c r="F11" i="45" s="1"/>
  <c r="E18" i="44"/>
  <c r="C18" i="44"/>
  <c r="C22" i="44"/>
  <c r="AK205" i="43"/>
  <c r="L266" i="36"/>
  <c r="G265" i="47"/>
  <c r="J251" i="36"/>
  <c r="E250" i="47"/>
  <c r="G220" i="47"/>
  <c r="L221" i="36"/>
  <c r="G115" i="47"/>
  <c r="L116" i="36"/>
  <c r="H14" i="45"/>
  <c r="G190" i="47"/>
  <c r="L191" i="36"/>
  <c r="E310" i="47"/>
  <c r="J311" i="36"/>
  <c r="L236" i="36"/>
  <c r="G235" i="47"/>
  <c r="L71" i="36"/>
  <c r="G70" i="47"/>
  <c r="H11" i="45"/>
  <c r="E280" i="47"/>
  <c r="J281" i="36"/>
  <c r="F10" i="45"/>
  <c r="E55" i="47"/>
  <c r="J56" i="36"/>
  <c r="L161" i="36"/>
  <c r="G160" i="47"/>
  <c r="L296" i="36"/>
  <c r="G295" i="47"/>
  <c r="J86" i="36"/>
  <c r="E85" i="47"/>
  <c r="F12" i="45"/>
  <c r="F13" i="45"/>
  <c r="E100" i="47"/>
  <c r="J101" i="36"/>
  <c r="L326" i="36"/>
  <c r="G325" i="47"/>
  <c r="F15" i="45"/>
  <c r="E130" i="47"/>
  <c r="J131" i="36"/>
  <c r="J326" i="36" l="1"/>
  <c r="E325" i="47"/>
  <c r="G250" i="47"/>
  <c r="E295" i="47"/>
  <c r="G280" i="47"/>
  <c r="E190" i="47"/>
  <c r="G85" i="47"/>
  <c r="E220" i="47"/>
  <c r="J236" i="36"/>
  <c r="J116" i="36"/>
  <c r="L311" i="36"/>
  <c r="E115" i="47"/>
  <c r="E160" i="47"/>
  <c r="J296" i="36"/>
  <c r="H10" i="45"/>
  <c r="E235" i="47"/>
  <c r="G55" i="47"/>
  <c r="L86" i="36"/>
  <c r="G130" i="47"/>
  <c r="E70" i="47"/>
  <c r="J161" i="36"/>
  <c r="E265" i="47"/>
  <c r="L176" i="36"/>
  <c r="H15" i="45"/>
  <c r="G100" i="47"/>
  <c r="H13" i="45"/>
  <c r="L206" i="36"/>
  <c r="G205" i="47"/>
  <c r="J206" i="36"/>
  <c r="E205" i="47"/>
  <c r="J146" i="36"/>
  <c r="F16" i="45"/>
  <c r="E145" i="47"/>
  <c r="L146" i="36"/>
  <c r="H16" i="45"/>
  <c r="G145" i="47"/>
  <c r="E40" i="47"/>
  <c r="D16" i="33" l="1"/>
  <c r="D17" i="33"/>
  <c r="D15" i="33"/>
  <c r="D14" i="33"/>
  <c r="D18"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<sst xmlns="http://schemas.openxmlformats.org/spreadsheetml/2006/main" count="3271" uniqueCount="536">
  <si>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</si>
  <si>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</si>
  <si>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</si>
  <si>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</si>
  <si>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</si>
  <si>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</si>
  <si>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</si>
  <si>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</si>
  <si>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</si>
  <si>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</si>
  <si>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</si>
  <si>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</si>
  <si>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</si>
  <si>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</si>
  <si>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Código:</t>
  </si>
  <si>
    <t>En esta celda, la entidad debe diligenciar el código del formato según su sistema de calidad</t>
  </si>
  <si>
    <t>Versión:</t>
  </si>
  <si>
    <t>En esta celda, la entidad debe diligenciar la versión del formato según su sistema de calidad</t>
  </si>
  <si>
    <t>Versión o año del Manual de Procesos y Procedimientos</t>
  </si>
  <si>
    <t>En esta celda, la entidad debe diligenciar la fecha o versión del manual de procesos y procedimientos</t>
  </si>
  <si>
    <t>Elaboración o Actualización:</t>
  </si>
  <si>
    <t>En esta celda, la entidad debe diligenciar la fecha en la que realiza el diligenciamiento o actualización del mapa de riesgos, formato (DD/MM/AAAA)</t>
  </si>
  <si>
    <t>Vigencia del Al:</t>
  </si>
  <si>
    <t>En esta celda, la entidad debe señalar la vigencia que tiene el mapa de riesgos fecha inicio fecha final, formato (DD/MM/AAAA)</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</si>
  <si>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</si>
  <si>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</si>
  <si>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</si>
  <si>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</si>
  <si>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</si>
  <si>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</si>
  <si>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</si>
  <si>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</si>
  <si>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</si>
  <si>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</si>
  <si>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</si>
  <si>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</si>
  <si>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</si>
  <si>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</si>
  <si>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</si>
  <si>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</si>
  <si>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</si>
  <si>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</si>
  <si>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</si>
  <si>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</si>
  <si>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</si>
  <si>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</si>
  <si>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</si>
  <si>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</si>
  <si>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</si>
  <si>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</si>
  <si>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</si>
  <si>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</si>
  <si>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</si>
  <si>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</si>
  <si>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</si>
  <si>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</si>
  <si>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</si>
  <si>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</si>
  <si>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</si>
  <si>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</si>
  <si>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</si>
  <si>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</si>
  <si>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</si>
  <si>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</si>
  <si>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</si>
  <si>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</si>
  <si>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</si>
  <si>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</si>
  <si>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</si>
  <si>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</si>
  <si>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</si>
  <si>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</si>
  <si>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</si>
  <si>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</si>
  <si>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</si>
  <si>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</si>
  <si>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</si>
  <si>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</si>
  <si>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</si>
  <si>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</si>
  <si>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</si>
  <si>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</si>
  <si>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</si>
  <si>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</si>
  <si>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</si>
  <si>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</si>
  <si>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</si>
  <si>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</si>
  <si>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</si>
  <si>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</si>
  <si>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</si>
  <si>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</si>
  <si>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</si>
  <si>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</si>
  <si>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</si>
  <si>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</si>
  <si>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</si>
  <si>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</si>
  <si>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</si>
  <si>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</si>
  <si>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</si>
  <si>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</si>
  <si>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</si>
  <si>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</si>
  <si>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</si>
  <si>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</si>
  <si>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</si>
  <si>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</si>
  <si>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</si>
  <si>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</si>
  <si>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</si>
  <si>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</si>
  <si>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</si>
  <si>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de riesgos de corrupción</t>
  </si>
  <si>
    <t>En estas celdas, la entidad debe indicar las  cuáles van a ser las actividades de monitoreo que llevará a cabo la primera línea de defensa (p.78).</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</si>
  <si>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</si>
  <si>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</si>
  <si>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</si>
  <si>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</si>
  <si>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</si>
  <si>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</si>
  <si>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</si>
  <si>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</si>
  <si>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Control de cambios:</t>
    </r>
    <r>
      <rPr>
        <sz val="9"/>
        <rFont val="Arial"/>
        <family val="2"/>
      </rPr>
      <t xml:space="preserve"> En esta hoja la entidad debe registrar todos los cambios que se elaboren al formato y al contenido del mismo.</t>
    </r>
  </si>
  <si>
    <r>
      <t>13 Fórmulas:</t>
    </r>
    <r>
      <rPr>
        <sz val="9"/>
        <rFont val="Arial"/>
        <family val="2"/>
      </rPr>
      <t xml:space="preserve"> La información que se encuentra en esta hoja se utiliza para realizar operaciones en las demás hojas. En esta hoja no se ingresan datos.</t>
    </r>
  </si>
  <si>
    <t>Entidad:</t>
  </si>
  <si>
    <t>Vigencia del:</t>
  </si>
  <si>
    <t>Al</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</si>
  <si>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</si>
  <si>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</si>
  <si>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</si>
  <si>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</si>
  <si>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</si>
  <si>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</si>
  <si>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</si>
  <si>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</si>
  <si>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</si>
  <si>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</si>
  <si>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</si>
  <si>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</si>
  <si>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</si>
  <si>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</si>
  <si>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</si>
  <si>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</si>
  <si>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</si>
  <si>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</si>
  <si>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</si>
  <si>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</si>
  <si>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</si>
  <si>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</si>
  <si>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</si>
  <si>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</si>
  <si>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</si>
  <si>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</si>
  <si>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</si>
  <si>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</si>
  <si>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</si>
  <si>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</si>
  <si>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</si>
  <si>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</si>
  <si>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</si>
  <si>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</si>
  <si>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</si>
  <si>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</si>
  <si>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</si>
  <si>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</si>
  <si>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</si>
  <si>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</si>
  <si>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</si>
  <si>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</si>
  <si>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</si>
  <si>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</si>
  <si>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</si>
  <si>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</si>
  <si>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</si>
  <si>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</si>
  <si>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</si>
  <si>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</si>
  <si>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</si>
  <si>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</si>
  <si>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</si>
  <si>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</si>
  <si>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</si>
  <si>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</si>
  <si>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</si>
  <si>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</si>
  <si>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</si>
  <si>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</si>
  <si>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</si>
  <si>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</si>
  <si>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</si>
  <si>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</si>
  <si>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</si>
  <si>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</si>
  <si>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</si>
  <si>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</si>
  <si>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</si>
  <si>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</si>
  <si>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</si>
  <si>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</si>
  <si>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</si>
  <si>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</si>
  <si>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</si>
  <si>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</si>
  <si>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</si>
  <si>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</si>
  <si>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</si>
  <si>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</si>
  <si>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</si>
  <si>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</si>
  <si>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</si>
  <si>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</si>
  <si>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</si>
  <si>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</si>
  <si>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</si>
  <si>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</si>
  <si>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</si>
  <si>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</si>
  <si>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</si>
  <si>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</si>
  <si>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</si>
  <si>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</si>
  <si>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</si>
  <si>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</si>
  <si>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</si>
  <si>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</si>
  <si>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</si>
  <si>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</si>
  <si>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</si>
  <si>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</si>
  <si>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</si>
  <si>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</si>
  <si>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</si>
  <si>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</si>
  <si>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</si>
  <si>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</si>
  <si>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</si>
  <si>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</si>
  <si>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</si>
  <si>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</si>
  <si>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</si>
  <si>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</si>
  <si>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</si>
  <si>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</si>
  <si>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</si>
  <si>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</si>
  <si>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</si>
  <si>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</si>
  <si>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</si>
  <si>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</si>
  <si>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</si>
  <si>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</si>
  <si>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Indicador</t>
  </si>
  <si>
    <t>Opción Manejo</t>
  </si>
  <si>
    <t>Actividad del Control</t>
  </si>
  <si>
    <t>Soporte</t>
  </si>
  <si>
    <t>Responsable 
(Cargo)</t>
  </si>
  <si>
    <t xml:space="preserve"> Impacto 
(efectividad, eficiencia)</t>
  </si>
  <si>
    <t>Reducir_Mitigar</t>
  </si>
  <si>
    <t>Versión o año del Manual de Procesos y Procedimientos:</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</si>
  <si>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</si>
  <si>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</si>
  <si>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</si>
  <si>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</si>
  <si>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</si>
  <si>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</si>
  <si>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</si>
  <si>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</si>
  <si>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</si>
  <si>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</si>
  <si>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</si>
  <si>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</si>
  <si>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</si>
  <si>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</si>
  <si>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Fecha</t>
  </si>
  <si>
    <t>Control de Cambios</t>
  </si>
  <si>
    <t>Responsable</t>
  </si>
  <si>
    <t>Se crea el archivo de mapa de riesgo de corrupción según la Guía para la Administración del Riesgo y el diseño de controles V4 de 2018</t>
  </si>
  <si>
    <t>Seguimiento de riesgos de corrupción</t>
  </si>
  <si>
    <t>Monitoreo Oficina de Planeación
(Fecha y Descripción)</t>
  </si>
  <si>
    <t>Jefe de Control Urbano</t>
  </si>
  <si>
    <t>Periodicidad</t>
  </si>
  <si>
    <t>Seguimiento 1 
(Abril 30)</t>
  </si>
  <si>
    <t>Seguimiento 2 
(Agosto 31)</t>
  </si>
  <si>
    <t>Seguimiento 3 
(Diciembre 31)</t>
  </si>
  <si>
    <t>Revisiòn de la informaciòn que debe ser concordante , en caso especifico la direcciòn del lugar que aparece en camara de comercio debe concordar con la direcciòn del registro predial.</t>
  </si>
  <si>
    <t>Se realizan revisiones a las carpetas con la documentaciòn de los sitios a los cuales se les expiden las certificaciones .</t>
  </si>
  <si>
    <t>Seguimiento al proceso desde la solicitud del mismo.</t>
  </si>
  <si>
    <t>Revisiòn del Certificado de uso de suelo para verificar que se encuentra en el consecutivo del numero serial correspondiente.</t>
  </si>
  <si>
    <t>Revisiòn minusiosa a los certificados de uso de suelo para constatar que las firmas de aprobaciòn corrresponde a la firmas de quienes lo deben firmar.</t>
  </si>
  <si>
    <t xml:space="preserve">Alcaldia Distrital de  Santa Marta
Secretarìa de Planeaciòn </t>
  </si>
  <si>
    <t>Se realiza una verificaciòn de la informaciòn en la documentaciòn para comprobar que la direcciòn del predio corresponde a la direcciòn que aparece registrada en la camara de comercio.</t>
  </si>
  <si>
    <t>informes de seguimiento a las carpetas con la Documentaciòn.</t>
  </si>
  <si>
    <t>informes de seguimiento y revisiòn en la comprobaciòn de la informaciòn de la solicitud.</t>
  </si>
  <si>
    <t>Se realiza una inspecciòn detallada de las firmas y se consulta a cada uno de los que por su responsabilidad en el proceso deben firmar y dar un visto bueno de un certificado de uso de suelo.</t>
  </si>
  <si>
    <t>informes de seguimiento a la verificaciòn de las firmas en el documento de uso de suelo.</t>
  </si>
  <si>
    <t>Se realiza un seguimiento al proceso desde la solicitud , a treves de una plataforma de informaciòn geografica, para constatar que el predio si se encuentra apto para la certificaciòn del uso de Suelo.</t>
  </si>
  <si>
    <t>listado de permitidos
Acuerdo POT</t>
  </si>
  <si>
    <t>Numerologìa seriada y consecutiva de cada certificado.</t>
  </si>
  <si>
    <t>Se realiza una verificaciòn de la informaciòn que se encuentra en el certificado del uso de suelo , para corroborar que el numero serial corresponde al numero asignado consecutivamente por la dependencia .</t>
  </si>
  <si>
    <t>ALCALDÍA DISTRITAL DE SANTA MARTA</t>
  </si>
  <si>
    <t xml:space="preserve">Entidad: </t>
  </si>
  <si>
    <t xml:space="preserve">FORMATO DE MAPA DE RIESGO CORRUPCIÓN </t>
  </si>
  <si>
    <t xml:space="preserve">FORMATO MAPA DE RIESGOS DE CORRUPCIÓN </t>
  </si>
  <si>
    <t>CONTROL INTERNO</t>
  </si>
  <si>
    <t xml:space="preserve">CONTROL INTERNO </t>
  </si>
  <si>
    <t>Versión: 1</t>
  </si>
  <si>
    <t>Página 2 de 12</t>
  </si>
  <si>
    <t>Página 1 de 12</t>
  </si>
  <si>
    <t>Página 3 de 12</t>
  </si>
  <si>
    <t>Página 4 de 12</t>
  </si>
  <si>
    <t>FORMATO DE MAPA DE RIESGOS CORRUPCIÓN</t>
  </si>
  <si>
    <t xml:space="preserve">FORMATO DE MAPA DE RIESGOS CORRUPCIÓN </t>
  </si>
  <si>
    <t>Página 5 de 12</t>
  </si>
  <si>
    <t>Página 6 de 12</t>
  </si>
  <si>
    <t>Página 7 de 12</t>
  </si>
  <si>
    <t>Página 8 de 12</t>
  </si>
  <si>
    <t>Página 9 de 12</t>
  </si>
  <si>
    <t>Página 11 de 12</t>
  </si>
  <si>
    <t>Página 12 de 12</t>
  </si>
  <si>
    <t>FORMATO DE MAPA DE RIESGO CORRUPCIÓN</t>
  </si>
  <si>
    <t>Código: MC-COM-F-006</t>
  </si>
  <si>
    <t>Página 10 de 12</t>
  </si>
  <si>
    <t>Fuerte</t>
  </si>
  <si>
    <t>Acciones establecidas para fortalecer el control</t>
  </si>
  <si>
    <t>Bimensual</t>
  </si>
  <si>
    <t>Continuó</t>
  </si>
  <si>
    <t>Desde el inicio de la solicitud</t>
  </si>
  <si>
    <t>Seguimiento por parte del responsable del area , para reducir y mitigar el riesgo de Corrupción.</t>
  </si>
  <si>
    <t>Informes de revisión / Porcentaje de mitigación y reducción</t>
  </si>
  <si>
    <t>No se presentó ningún hecho de corrupción por los controles realizados en este periodo.</t>
  </si>
  <si>
    <t>Posibilidad de recibir o solicitar cualquier dádiva o beneficio a nombre propio o de terceros Con el fin de Ceder/Titular un predio sin el cumplimiento de los Requisitos</t>
  </si>
  <si>
    <t>NO</t>
  </si>
  <si>
    <t>No se a presentado en los Últimos 5 Años</t>
  </si>
  <si>
    <t xml:space="preserve">Con el fin de </t>
  </si>
  <si>
    <t>Ceder/Titular un predio sin el cumplimiento de los Requisitos</t>
  </si>
  <si>
    <t>Posibilidad de recibir o solicitar cualquier dádiva o beneficio a nombre propio o de terceros.</t>
  </si>
  <si>
    <t>SI</t>
  </si>
  <si>
    <t>La información producto de la visita de caracterización se consigna en el Formato de Caracterización aprobado por la Superintendencia de Notariado y Registro. Posteriormente, el equipo de titulación de predios establece comunicación con los usuarios involucrados y realiza la verificación de requisitos cuando se identifican posibles inconsistencias. Cuando existe disparidad en la información consignada y relacionada en los documentos soporte del expediente, se cita al usuario para constatar dichos datos.</t>
  </si>
  <si>
    <t>Asignado</t>
  </si>
  <si>
    <t>Adecuado</t>
  </si>
  <si>
    <t>Oportuna</t>
  </si>
  <si>
    <t>Prevenir</t>
  </si>
  <si>
    <t>Confiable</t>
  </si>
  <si>
    <t>Oportunamente</t>
  </si>
  <si>
    <t>Completa</t>
  </si>
  <si>
    <t xml:space="preserve">. 
La información producto de la visita de caracterización se consigna en el Formato de Caracterización aprobado por la Superintendencia de Notariado y Registro. Posteriormente, el equipo de titulación de predios establece comunicación con los usuarios involucrados y realiza la verificación de requisitos cuando se identifican posibles inconsistencias. Cuando existe disparidad en la información consignada y relacionada en los documentos soporte del expediente, se cita al usuario para constatar dichos datos.
</t>
  </si>
  <si>
    <t xml:space="preserve">
Visitas aleatorias y periódicas a los predios para constatar y verificar la información que se encuentra en los expedientes administrativos de la entidad.</t>
  </si>
  <si>
    <t xml:space="preserve">
Verificación de la información suministrada por los usuarios en las solicitudes, a través de las plataformas publicas digitales de registro de información.</t>
  </si>
  <si>
    <t xml:space="preserve">
Verificación jurídica y técnica a la información por parte de la dirección de Titulación de Predios.</t>
  </si>
  <si>
    <t xml:space="preserve">
Intervención y verificación por parte de la dirección jurídica distrital para su revisión y visto bueno de los títulos gratuitos de propiedad.</t>
  </si>
  <si>
    <t xml:space="preserve">
Verificación de los formatos elaborados por quienes reciben las solicitudes para titulación de predios.</t>
  </si>
  <si>
    <t xml:space="preserve">
Construir el procedimiento para ser incluido en el Sistema Integrado de Gestión de la entidad con sus respectivos formatos, los cuales serán oficiales y permitirán consignar toda la información de la ejecución del control. Adicionalmente, se realizará acompañamiento a los procesos de titulación de menor impacto por parte del Subsecretario de Hábitat o quien este designe para tal fin de manera trimestral. </t>
  </si>
  <si>
    <t xml:space="preserve">
Se realizan visitas aleatorias y periódicas a los predios para constatar y verificar la información que se encuentra en los expedientes administrativos de la entidad.</t>
  </si>
  <si>
    <t xml:space="preserve">
se verifica la información sumistrada por los usuarios en las solicitudes, a través de las plataformas publicas digitales de registro tales como: El Sistema de Información Geográfica ARCGIS, la ventanilla única de registro, base datos subsidios FONVIVIENDA y en los registros IGAC 1 y 2</t>
  </si>
  <si>
    <t xml:space="preserve">
Se realiza una verificación jurídica y técnico realizada por el area de Titulación de Predios, se remite la información al Despacho de la alcaldesa, para una revisión en segunda instancia y así poder validar o no, la información consignada.</t>
  </si>
  <si>
    <t xml:space="preserve">
Se hace una verificación por parte de la dirección jurídica distrital para su revisión y visto bueno de los títulos gratuitos de propiedad.</t>
  </si>
  <si>
    <t xml:space="preserve">
Dentro del procedimiento se elaboran formatos de verificación, realizados por quienes reciben las solicitudes, los cuales deben ser diligenciados y firmados por personas de planta o contratistas.</t>
  </si>
  <si>
    <t>Procedimiento incluido en el SIG y el Manual de Procesos y Procedimientos.
Actas de la visita por parte del Subsecretario o su delegado.</t>
  </si>
  <si>
    <t>Mensual</t>
  </si>
  <si>
    <t>Actas de Inspección</t>
  </si>
  <si>
    <t>Generación y numero de Consultas</t>
  </si>
  <si>
    <t>Subsecretario de Hábitat</t>
  </si>
  <si>
    <t>Acto administrativo que contiene las firmas que soportan la Revivisión.</t>
  </si>
  <si>
    <t>Oficios de Remisión de Expedientes Administrativos.</t>
  </si>
  <si>
    <t>Formatos de verificación elaborados por quienes reciben las Solicitudes.</t>
  </si>
  <si>
    <t>Un procedimiento de Titulación de Predios incluido en el SIG y el Manual de Procesos y Procedimientos.</t>
  </si>
  <si>
    <t># de Actas Inspeccionas y Revisadas.</t>
  </si>
  <si>
    <t># de Consultas que se Generan.</t>
  </si>
  <si>
    <t># de Actos Administrativos Revisados.</t>
  </si>
  <si>
    <t># de Oficios de Remisión Verificados.</t>
  </si>
  <si>
    <t># de Formatos elaborados y Verificados.</t>
  </si>
  <si>
    <t>Seguimiento al proceso desde la solicitud del mismo.
Seguimiento Por parte del Responsable del Area , para Reducir y mitigar el Riesgo de Corrupción.</t>
  </si>
  <si>
    <t>Finalizado</t>
  </si>
  <si>
    <t>No se presentó nungún hecho de Corrupción por los Controles Realizados por los Responsables de los Procesos en este Periodo.</t>
  </si>
  <si>
    <t>No se presentó nungún hecho de Corrupción por los Controles Realizados por los Responsables de los Procesos, en este Periodo.</t>
  </si>
  <si>
    <t>Inicio del Proceso de Seguimiento y Revisión.</t>
  </si>
  <si>
    <t>Para</t>
  </si>
  <si>
    <t>ingresar un funcionario que no haya sido nombrado y no se encuentre posesionado</t>
  </si>
  <si>
    <t>realizar un nombramiento</t>
  </si>
  <si>
    <t>Rara Vez</t>
  </si>
  <si>
    <t xml:space="preserve">Posibilidad de recibir o solicitar cualquier dádiva o beneficio a nombre propio o de terceros, para ingresar un funcionario que no haya sido nombrado y no se encuentre posesionado. </t>
  </si>
  <si>
    <t>Recepción de documentación falsa por parte de la persona que sería nombrada en la entidad, la cual no es verificada por parte del personal que la recibe</t>
  </si>
  <si>
    <t>Desconocimiento (intencional) del perfil que establece el Manual de Funciones para el cargo</t>
  </si>
  <si>
    <t>El candidato entrega los documentos para el nombramiento ante Capital Humano, los cuales son objeto de un chequeo de requisitos con el fin de contrastarlos con los establecidos en el Manual de Funciones y el procedimiento dentro de la entidad; una vez se realiza esta verificacación, se procede a constar la veracidad del mismo por parte del personal de Capital Humano</t>
  </si>
  <si>
    <t>Detectar</t>
  </si>
  <si>
    <t>No Confiable</t>
  </si>
  <si>
    <t>Incompleta</t>
  </si>
  <si>
    <t>Debil</t>
  </si>
  <si>
    <t>El control se ejecuta de la Manera conciente por parte del Responsable</t>
  </si>
  <si>
    <t>Se habilitará un correo electrónico institucional destinado exclusivamente a la recepción de documentación de los candidatos a ser nombrados a través del cual se dará la respuesta oficial sobre el cumplimiento o no de los requisitos establecidos. Este correo permitirá contar con la trazabilidad del proceso y verificar la documentación que entrega la persona que adelanta el trámite.</t>
  </si>
  <si>
    <t>Correo electrónico institucional para recepción y trámite de documentación en funcionamiento</t>
  </si>
  <si>
    <t>Director de Capital Humano</t>
  </si>
  <si>
    <t># de correos de recepción de documentación / # de verificaciones efectuadas * 100</t>
  </si>
  <si>
    <t xml:space="preserve">Secretarìa de Planeaciòn </t>
  </si>
  <si>
    <t>Posibilidad de recibir o solicitar cualquier dàdiva o beneficio a nombre propio o de terceros. Con el fin de omitir las debilidades encontradas en los procesos de las unidades auditadas</t>
  </si>
  <si>
    <t xml:space="preserve">Presiones al interior de la Entidad para no reporte de irregularidades y hallazgos </t>
  </si>
  <si>
    <t xml:space="preserve">Omisiòn en la Evaluaciòn Desarrollada </t>
  </si>
  <si>
    <t>Debilidad en la Evaluaciòn independiente de la Entidad.</t>
  </si>
  <si>
    <t>Socializaciòn e Implementaciòn del Codigo de Etica por parte de la Oficina de Control Interno y la Direcciòn de Tlento Humano.</t>
  </si>
  <si>
    <t>La Oficina de Control Interno ejerce su Autonomia en su posiciòn tranversal en la Entidad.</t>
  </si>
  <si>
    <t>Se realizan Comitès en conjunto con la Oficina de Control Disciplinario para el conocimiento de la responsabilidad del equipo Auditor al realizar la Omisiòn de los hallazgos encontrados en la Auditoria.</t>
  </si>
  <si>
    <t>Conocer las sanciones del Equipo Auditor para no favoracer directamente a las Unidades Auditadas.</t>
  </si>
  <si>
    <t>La Oficina de Control Interno cumple con la normativa establecida para el buen desarrollo del rol de la misma.</t>
  </si>
  <si>
    <t>Se realizan investigaciones internas con el fin de determinar los Productos de la Unides Auditadas.</t>
  </si>
  <si>
    <t xml:space="preserve">Fuerte </t>
  </si>
  <si>
    <t xml:space="preserve">Moderado </t>
  </si>
  <si>
    <t>la oficina de control interno desarrolla actividades a traves de mesas de trabajo en conjunto con talento humano</t>
  </si>
  <si>
    <t>la oficina de control interno realiza las funciones establecidas ha cargo de esta direccion</t>
  </si>
  <si>
    <t>actualizar el normograma de la oficina y vincularlo con el plan de accion de la oficina de control interno</t>
  </si>
  <si>
    <t>vigilar que se alcanze el objetivo de la auditorias</t>
  </si>
  <si>
    <t>Manual Codigo de Etica de la Oficina de Control Interno</t>
  </si>
  <si>
    <t xml:space="preserve">Manual de Funciones de la Oficina de Controll Interno </t>
  </si>
  <si>
    <t>Documentacion de los comites en conjunto con control disciplinario</t>
  </si>
  <si>
    <t>Actas de los Comitè Institucionales de Control Interno, que reposan en la Oficina de la Entidad.</t>
  </si>
  <si>
    <t>En el dado caso que se diran actos de corrupcion por parte del equipo auditor deben ser reportados por medio de un oficio , a la Oficina de asuntos Disciplinarios.</t>
  </si>
  <si>
    <t>NO se han materializado actos de Corrupciòn</t>
  </si>
  <si>
    <t>Informes de Seguimiento y Control que utiliza la Entidad.</t>
  </si>
  <si>
    <t>Matriz anual de Auditoria e informes de Auditoria.</t>
  </si>
  <si>
    <t>Director de Oficina de Control Interno</t>
  </si>
  <si>
    <t>Semestral</t>
  </si>
  <si>
    <t>N. de controles a treaves del Manual Codigo de Etica de la Oficina de Control Interno</t>
  </si>
  <si>
    <t>N. de Actas del Comitè instutucional de Control Interno</t>
  </si>
  <si>
    <t>N. de Informes de Seguimiento y Control que utiliza la Entidad.</t>
  </si>
  <si>
    <t>Resultado de la Auditoria a traves de la Matriz .</t>
  </si>
  <si>
    <t>omitir las debilidades encontradas en los procesos de las unidades auditadas y resultados de Auditorias</t>
  </si>
  <si>
    <t>Posibilidad de recibir o solicitar cualquier dàdiva o beneficio a nombre propio o de terceros. Con el fin de omitir las debilidades encontradas en los procesos de las unidades auditadas y resultado de Auditorias</t>
  </si>
  <si>
    <t xml:space="preserve">Posibilidad de recibir o solicitar cualquier dàdiva o beneficio a nombre propio o de terceros. Con el fin de omitir las debilidades encontradas en los procesos de las unidades auditadas y resultados de Auditorias </t>
  </si>
  <si>
    <t>Posibilidad de recibir o solicitar cualquier dàdiva o beneficio a nombre propio o de terceros. Con el fin incumplir al seguimiento de informes de ley</t>
  </si>
  <si>
    <t>vencimiento de los tiempos de la rendicion de  los informes ley de la oficina de control interno</t>
  </si>
  <si>
    <t>solicitar la informacion y documentacion a las diferentes dependecias para rendir informe en los tiempos estipulado</t>
  </si>
  <si>
    <t>realizar el seguimiento al conograma del plan de accion de la oficina para rendir a tiempo</t>
  </si>
  <si>
    <t>desconocimiento en el manejo de las platafomas en que se rinden estos informes</t>
  </si>
  <si>
    <t xml:space="preserve">organizan las mesas de ayuda </t>
  </si>
  <si>
    <t>herramientas y   guias para el seguimiento de a los informe de ley</t>
  </si>
  <si>
    <t xml:space="preserve">Solicitar la informaciòn para realizar los informes </t>
  </si>
  <si>
    <t xml:space="preserve">Verificar los soportes cargados en las plataformas </t>
  </si>
  <si>
    <t xml:space="preserve">Capacitaciones y Asesoramiento en el Cumplimiento de los informes de Ley </t>
  </si>
  <si>
    <t>Elaboraciòn de las guìas para el uso de las diferentes plataformas como son SIA Obesrva, SIRESIS, SUIT.</t>
  </si>
  <si>
    <t>Correos Institucionales y Oficios de solicitudes.</t>
  </si>
  <si>
    <t>Documentaciòn cargada en las paginas con su respectivo diligenciamiento.</t>
  </si>
  <si>
    <t xml:space="preserve">Actas de Capacitaciòn con listados de Asistencia </t>
  </si>
  <si>
    <t xml:space="preserve">Correos Institucionales </t>
  </si>
  <si>
    <t>N. Correos Institucionales y Oficios de solicitudes.</t>
  </si>
  <si>
    <t xml:space="preserve">N. Actas de Capacitaciòn con listados de Asistencia </t>
  </si>
  <si>
    <t>incumplir el seguimiento de informes de ley asigando a la oficina de control interno</t>
  </si>
  <si>
    <t>Emitir concepto sobre Uso de Suelo y normas Urbanisticas</t>
  </si>
  <si>
    <t>Emitir las Personerìas Jurìdicas de Edificios y Condominios en el Distrito de Santa Marta.</t>
  </si>
  <si>
    <t>Emitir Actos Administrativos a terceros en Procesos de Pagos de sentencias.</t>
  </si>
  <si>
    <t>Se establecen Acciones para fortalecer el control</t>
  </si>
  <si>
    <t xml:space="preserve">Recepcion de documentacion fuera del término para la elaboración de la emisión de personerias juridicas de edificios y condominios en el Distrito de Santa Marta </t>
  </si>
  <si>
    <t>Se asignan turno de acuerdo a la entrega documentación para elaboración o emisiòn de personerías jurìdicas</t>
  </si>
  <si>
    <t xml:space="preserve">Despues del recibido de la documentación, se ha determinado un plazo de 15 dìas para la elaboración de las personerias juridicas </t>
  </si>
  <si>
    <t xml:space="preserve">La verificación y la debida notificación de los documentos previa a  la expedición de las personerias juridicas </t>
  </si>
  <si>
    <t xml:space="preserve">La recepción de los documentos incompletos para expedición de las personerias juridicas de edificios y condominios e el Distrito de Santa Marta </t>
  </si>
  <si>
    <t>La debida verificación de los documentos por parte de los funcionarios ante de la expedición de la personerias juridicas de edifcios y condominios en el Distrito de Santa Marta</t>
  </si>
  <si>
    <t xml:space="preserve">El cambio continuo del encargado de la expedición de las personerias juridicas y la debida revisìón de otro funcionario para hacer una mejorar verificación ante la expedición de las personerias juridicas </t>
  </si>
  <si>
    <t>Priorización en los actos administrativos en procesos de pagos de sentencias, sin tener el orden de las fechas de procesos ejecutivos causados en un determinado periodo</t>
  </si>
  <si>
    <t xml:space="preserve">Se tienen en cuenta el pago de sentencia teniendo en cuenta el orden de las fechas de la ejecución de los procesos ejecutivo que exigen la obligación </t>
  </si>
  <si>
    <t xml:space="preserve">Se llevan un libro de contabilidad en la Dirección jurídica del Distrito de Santa Marta en donde se encuentra el orde de las fechas de ejecución de los procesos ejecutivos que exigen el pago de la obligación </t>
  </si>
  <si>
    <t xml:space="preserve">La recepción de documentos incompletos para pago de sentencia </t>
  </si>
  <si>
    <t xml:space="preserve">Verificando que ante el pago de una sentencias, se tenga todos las documentos requeridos por parte de las diferentes dependencias del Distrito de Santa Marta, por ejemplo en Secretaria de Hacienda </t>
  </si>
  <si>
    <t xml:space="preserve">Para llegar al pago de sentencias, se verifica la viabilidad y estudio juridico para el pago por parte de la Direcciñon Juridica y la verificación de pago y la debida verificación de registro presupuestal por parte de la Secretaria de Hacienda Distrital </t>
  </si>
  <si>
    <t xml:space="preserve">La verificación de la entrega de la documentación o emisión de personerias juridicas, se realiza de manera personal o por vìa electronica al solicitante </t>
  </si>
  <si>
    <t xml:space="preserve">Correos institucionales </t>
  </si>
  <si>
    <t xml:space="preserve">Jefe Juridico Distrital </t>
  </si>
  <si>
    <t xml:space="preserve">Quincenal </t>
  </si>
  <si>
    <t xml:space="preserve">Se le informa al usuario que el tiempo estimado para elaboración de las personerias juridicas de edifcios y condominios es de 15 dìas hàbiles </t>
  </si>
  <si>
    <t xml:space="preserve">Se le informa al usuario que se recepción los documentos previamente a un estudio de verificación de los documentos solicitados para la expedición de edificios y condominios </t>
  </si>
  <si>
    <t>correos institucionales</t>
  </si>
  <si>
    <t>Jefe Jurídicico Distrital</t>
  </si>
  <si>
    <t>Se realiza la verificación de los documentos por la persona encargada de la expedición de la personeria jurídica y de otro de funcionario que revisan no solamente el documento eleborado sino las documentaciones aportadas</t>
  </si>
  <si>
    <t xml:space="preserve">correos institucionales </t>
  </si>
  <si>
    <t xml:space="preserve">Se realiza el cambio continuo  del encargado de la expediciòn de las personerias juridicas por parte del Jefe Jurídico y  la debida revisión de otro funcionarios para hacer una mejorar verificaciòn ante la expediciòn de las personerias juridicas </t>
  </si>
  <si>
    <t>Jefe Jurídico Distrital</t>
  </si>
  <si>
    <t xml:space="preserve">Jefe Jurìdico Distrital </t>
  </si>
  <si>
    <t xml:space="preserve">Se realiza la verificación del orden de las fechas de la ejecución de los procesos ejecutivos que exigen la obligación </t>
  </si>
  <si>
    <t xml:space="preserve">En el libro de contabilidad que se encuentra en la Dirección Jurìdica para el pago de sentencia, se encuentra la orden de fecha de ejecuciòn de los procesos ejecutivos que exigen el pago de la obligación </t>
  </si>
  <si>
    <t>Se verifica ante que se realicen el pago, se verifica tanto por la Direcciòn Jurídica como la Secretaria de Hacienda, la documentacion necesaria para dicho pago</t>
  </si>
  <si>
    <t xml:space="preserve">Se estudia y se verifica la viabilidad del pago, de un analisis juridicos por parte la Direcciòn Jurìdica y la verificacion de pago y expedicion del Registro presupuestal por parte de la Secretaria de Hacienda Distrital </t>
  </si>
  <si>
    <t>30/012023</t>
  </si>
  <si>
    <t>Certificar un predio con un estrato socioeconomico muy bajo , a nombre propio o de terceros, sin el cumplimiento de los requisitos o la normativa vigente</t>
  </si>
  <si>
    <t>Posibilidad de certificar un predio con un estrato socioeconomico muy bajo , a nombre propio o de terceros, sin el cumplimiento de los requisitos o la normativa vigente</t>
  </si>
  <si>
    <t>Emitir una licencia de Intervención y Ocupación del espacio público, sin el cumplimiento de los requisitos o la norma vigente</t>
  </si>
  <si>
    <t>Posibilidad de recibir o solicitar dádiva o beneficio a nombre propio o de terceros. Con el fin de Emitir un Licencia de Intervención u Ocupación del espacio público sin el cumplimiento de los Requisitos o la Norma vigente.</t>
  </si>
  <si>
    <t>Posibilidad de certificar un predio con un estrato socioeconomico muy bajo , a nombre propio o de terceros, sin el cumplimiento de los requisitos o la normativa vigente.</t>
  </si>
  <si>
    <t>Omitir o pasar por alto el cumplimiento de requisitos en las visitas de verificación de la estratificación socioeconomica del predio a certificar.</t>
  </si>
  <si>
    <t>Hacer visitas a los predios que  solicitan la Certificación de la Estratificación Socioeconomica y en el lugar  tomar evidencias fotograficas y registros de información.</t>
  </si>
  <si>
    <t>ASIGNADO</t>
  </si>
  <si>
    <t>ADECUADO</t>
  </si>
  <si>
    <t>OPORTUNA</t>
  </si>
  <si>
    <t>PREVENIR</t>
  </si>
  <si>
    <t>CONFIABLE</t>
  </si>
  <si>
    <t>OPORTUNAMENTE</t>
  </si>
  <si>
    <t>COMPLETA</t>
  </si>
  <si>
    <t>El control se ejecuta de manera consistente por parte del responsable</t>
  </si>
  <si>
    <t xml:space="preserve">Hacer visitas en  compañía del Comiité de Estratificación , con representantes de cada empresa Prestadora de Servicios  Publicos, mas dos personas de la comunidad o Sector. </t>
  </si>
  <si>
    <t>En las visitas se llevan los formatos y se diligencian  de manera clara y concisa, para tener información legible del Predio donde se solicita la Certificación Socieconomica.</t>
  </si>
  <si>
    <t>Omitir o pasar por alto el cumplimiento de requisitos en la revisión técnica y jurídica realizada a la documentación anexa en la solicitud, por parte del aréa de Estratificación Socioeconomica de la Secretaría de Planeación.</t>
  </si>
  <si>
    <t>Incluir la variable de la información de lo encontrado en el terreno y registrarlo en la plataforma diseñada por el DANE para asignación de Estrato.</t>
  </si>
  <si>
    <t>Hacer una verificación de la información a traves del comité , describiendo el proceso en las Actas de Comité de Estratificación .</t>
  </si>
  <si>
    <t>Solo despues de revisada y analizada  la información detallada , se procede a la elaboración de la Resolución de estratificación.</t>
  </si>
  <si>
    <t>Omitir o pasar por alto el cumplimiento de requisitos en la visita a un establecimiento o predio para emitir una licencia de intervención y ocupación del espacio público.</t>
  </si>
  <si>
    <t>Omitir o pasar por alto el cumplimiento de requisitos de los documentos y evidencias que sustentan la aplicación de la norma para certificar o no un predio a traves de una licencia de intervención y ocupación del espoacio Público.</t>
  </si>
  <si>
    <t xml:space="preserve">Recibo de solicitud por parte del peticionario con los debidos soportes. Este trámite debe enviarse al correo electrónico planeacion@santamarta.gov.co y también en físico o impreso teniendo en cuenta la cantidad de soportes técnicos necesarios para este.  </t>
  </si>
  <si>
    <t>Intervenir bienes de uso público incluidos en el espacio público, de conformidad con las normas decreto 1469 de 2010, Ley 142 de 1994. urbanísticas adoptadas en el Plan de Ordenamiento.</t>
  </si>
  <si>
    <t xml:space="preserve">Entrega de resolución de licencia intervención del espacio público entre 15 y 30 días hábiles dependiendo el caso. </t>
  </si>
  <si>
    <t>Una vez recibida la solicitud , se realiza un cronograma de visitas a los predios , para revisar la información anexada a la solicitud en los correos recibidos, y tomar evidencias fotograficas con de registro de información.</t>
  </si>
  <si>
    <t>Evidencias Fotograficas y de registro de información que reposan en la Oficina Socieconomica de la Secretaría de Planeación.</t>
  </si>
  <si>
    <t xml:space="preserve">Jefe Socioeconomica </t>
  </si>
  <si>
    <t>Semanal</t>
  </si>
  <si>
    <t xml:space="preserve">#Solicitudes / # Resoluciones Realizadas y entregadas </t>
  </si>
  <si>
    <t>Se realizan visitas a los predios , con acompañamiento de representantes de Empresas Prestadoras de Servicios Publicos , personas de la Comunidad para que sirvan de veedores del proceso de Estratificación.</t>
  </si>
  <si>
    <t>Actas de las visitas que reposan en la Oficina Socieconomica de la Secretaría de Planeación.</t>
  </si>
  <si>
    <t>Durante las visitas se diligencian formatos donde se registra la información relacionada con el solicitante  y el predio , para posteriormente revisar si la normativa vigente lo aplica.</t>
  </si>
  <si>
    <t>Formatos diligenciados con la Información del solicitante y del Predio, que reposan en la Oficina Socieconomica de la Secretaría de Planeación.</t>
  </si>
  <si>
    <t>Se revisan todas las varibles que se encontrarón en la visita al predio y se consultan en la Plataforma de información Socieconomica del DANE.</t>
  </si>
  <si>
    <t>Consultas realizadas en la Plataforma de Información Socieconomica del DANE.</t>
  </si>
  <si>
    <t>Una vez realizada la visita al predio, se relaciona en los registros de consolidados de información,y en Actas  para luego ser Analizada y verificada por Oficina Socieconomica y el Comité de Estratificación.</t>
  </si>
  <si>
    <t>Actas de Reunión del Comité de Estratificación , que reposan en la Oficina Socieconomica de la Secretaría de Planeación.</t>
  </si>
  <si>
    <t>Solo despues de revisada y analizada  la información detallada , se procede en la elaboración de la Resolución de Estratificación.</t>
  </si>
  <si>
    <t>Se revisa y analiza  toda la información desde la solicitud , la visita, las Actas, la Normativa, las evidencias, y si es correcta se procede al estudio para su categorización para la elaboración de la resolución de Estratificación.</t>
  </si>
  <si>
    <t>Archivos, soportes y Evidencias que reposan en la Oficina Socieconomica de la Secretaría de Planeación.</t>
  </si>
  <si>
    <t>Seguimiento y controles por parte del responsable del area , para reducir y mitigar el riesgo de Corrupción.</t>
  </si>
  <si>
    <t>JEFE DE CONTROL Y ORDENAMIENTO  URBANO</t>
  </si>
  <si>
    <t>FINALIZADO</t>
  </si>
  <si>
    <t>Una vez estando en el lugar que corresponde a la visita, se verifica la información en el lugar poar medio del funcionario responsable.</t>
  </si>
  <si>
    <t>En la realización de la visita al lugar de la solicitud se verifica si cumple con los requisitos acordes a la Ley o normativa vigente , para que se le puedad expedir una licencia de intervención y ocupación del espacio Público.</t>
  </si>
  <si>
    <t>En la realización de la Viisita se verifica la información del solicitante para corroborar que  corresponde a la descrita en la solicitud.</t>
  </si>
  <si>
    <t>Se raalizan controles para verificación de información del solicitante.</t>
  </si>
  <si>
    <t>Se realiza una exaustiva verificación de la normativa vigente,  para establecer si el establecimientop o predio cumple con los requisitos.</t>
  </si>
  <si>
    <t>Se realiza la verificación del lugar donde se encuentra el establecimiento para constatar que no se encuetra invadiendo espacio publico.</t>
  </si>
  <si>
    <t>Se realiza una revisión de la solicitud para constatar que lo que estan solicitando corresponda a lo que esta permitido por la Ley o normativa vigente.</t>
  </si>
  <si>
    <t>Archivos, soportes y Evidencias que reposan en la Oficina de la Dirección de Control y Ordenamiento Urbano de la Secretaría de Planeación.</t>
  </si>
  <si>
    <t xml:space="preserve">Actas con soportes realizadas durante las visitas </t>
  </si>
  <si>
    <t xml:space="preserve">#Solicitudes / # Licencias Realizadas y entregadas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</si>
</sst>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C000"/>
        <bgColor indexed="64"/>
      </patternFill>
    </fill>
    <fill>
      <patternFill patternType="solid">
        <fgColor theme="3"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95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9" borderId="1" xfId="0" applyFont="1" applyFill="1" applyBorder="1" applyAlignment="1">
      <alignment horizontal="center" vertical="center" wrapText="1" readingOrder="1"/>
    </xf>
    <xf numFmtId="0" fontId="2" fillId="8"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10"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7" borderId="1"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10" fillId="10"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2" fillId="8"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4" fontId="3" fillId="0" borderId="1" xfId="0" applyNumberFormat="1" applyFont="1" applyBorder="1" applyAlignment="1">
      <alignment horizontal="center"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0" fontId="7" fillId="9" borderId="1" xfId="0" applyFont="1" applyFill="1" applyBorder="1" applyAlignment="1">
      <alignment horizontal="center" vertical="center" wrapText="1" readingOrder="1"/>
    </xf>
    <xf numFmtId="0" fontId="7" fillId="10" borderId="1" xfId="0"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0" fontId="7" fillId="7"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1" xfId="0" applyFont="1" applyBorder="1" applyAlignment="1">
      <alignment horizontal="center" vertical="center" wrapText="1" readingOrder="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0" fontId="15" fillId="2" borderId="1" xfId="2" applyFont="1" applyFill="1" applyBorder="1" applyAlignment="1">
      <alignment vertical="center" wrapText="1"/>
    </xf>
    <xf numFmtId="14" fontId="16" fillId="0" borderId="1" xfId="0" applyNumberFormat="1" applyFont="1" applyBorder="1" applyAlignment="1">
      <alignment horizontal="righ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0" fontId="15" fillId="0" borderId="1" xfId="2" applyFont="1" applyBorder="1" applyAlignment="1">
      <alignmen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0" fontId="3" fillId="0" borderId="7" xfId="0" applyFont="1" applyBorder="1" applyAlignment="1">
      <alignment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16" fillId="5" borderId="1" xfId="2" applyFont="1" applyFill="1" applyBorder="1" applyAlignment="1">
      <alignment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9" fontId="18" fillId="12"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0" fontId="15" fillId="0" borderId="1" xfId="0" applyFont="1" applyBorder="1" applyAlignment="1">
      <alignment vertical="center" wrapText="1"/>
    </xf>
    <xf numFmtId="14" fontId="15" fillId="0" borderId="1" xfId="0" applyNumberFormat="1" applyFont="1" applyBorder="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6" fillId="0" borderId="0" xfId="0" applyFont="1" applyAlignment="1">
      <alignment horizontal="left" vertical="center" wrapText="1"/>
    </xf>
    <xf numFmtId="0" fontId="19" fillId="0" borderId="0" xfId="0" applyFont="1" applyAlignment="1">
      <alignment horizontal="center" wrapText="1"/>
    </xf>
    <xf numFmtId="14" fontId="16" fillId="0" borderId="1" xfId="0" applyNumberFormat="1" applyFont="1" applyBorder="1" applyAlignment="1" applyProtection="1">
      <alignment horizontal="right" vertical="center" wrapText="1"/>
      <protection locked="0"/>
    </xf>
    <xf numFmtId="0" fontId="16" fillId="0" borderId="1" xfId="0" applyFont="1" applyBorder="1" applyAlignment="1" applyProtection="1">
      <alignment vertical="center" wrapText="1"/>
      <protection locked="0"/>
    </xf>
    <xf numFmtId="14" fontId="19" fillId="0" borderId="0" xfId="0" applyNumberFormat="1" applyFont="1" applyAlignment="1">
      <alignment horizontal="right"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0" fontId="16" fillId="5" borderId="1" xfId="2" applyFont="1" applyFill="1" applyBorder="1" applyAlignment="1">
      <alignment horizontal="left"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5" borderId="0" xfId="4" quotePrefix="1" applyFont="1" applyFill="1" applyAlignment="1">
      <alignment horizontal="left" vertical="top" wrapText="1"/>
    </xf>
    <xf numFmtId="0" fontId="15" fillId="5" borderId="2" xfId="4" quotePrefix="1" applyFont="1" applyFill="1" applyBorder="1" applyAlignment="1">
      <alignment horizontal="left" vertical="top" wrapText="1"/>
    </xf>
    <xf numFmtId="14" fontId="16" fillId="4" borderId="1" xfId="2" applyNumberFormat="1" applyFont="1" applyFill="1" applyBorder="1" applyAlignment="1" applyProtection="1">
      <alignment horizontal="center" vertical="center" wrapText="1"/>
      <protection locked="0"/>
    </xf>
    <xf numFmtId="0" fontId="15" fillId="0" borderId="1" xfId="2" applyFont="1" applyBorder="1" applyAlignment="1">
      <alignment horizontal="right" vertical="center"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 fontId="15"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5" fillId="2" borderId="1" xfId="2" applyFont="1" applyFill="1" applyBorder="1" applyAlignment="1">
      <alignment horizontal="left" vertical="center" wrapText="1"/>
    </xf>
    <xf numFmtId="14" fontId="16" fillId="0" borderId="1" xfId="0" applyNumberFormat="1" applyFont="1" applyBorder="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0" borderId="0" xfId="2" applyFont="1" applyAlignment="1">
      <alignment vertical="center"/>
    </xf>
    <xf numFmtId="0" fontId="16" fillId="0" borderId="1" xfId="2" applyFont="1" applyBorder="1" applyAlignment="1">
      <alignment vertical="center" wrapText="1"/>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27" fillId="0" borderId="1" xfId="0" applyFont="1" applyBorder="1" applyAlignment="1">
      <alignment horizontal="center" vertical="center" wrapText="1" readingOrder="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6" fillId="8"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10" borderId="1" xfId="0" applyFont="1" applyFill="1" applyBorder="1" applyAlignment="1">
      <alignment horizontal="center" vertical="center" wrapText="1" readingOrder="1"/>
    </xf>
    <xf numFmtId="0" fontId="21" fillId="10" borderId="1" xfId="0" applyFont="1" applyFill="1" applyBorder="1" applyAlignment="1">
      <alignment horizontal="center" vertical="center" wrapText="1" readingOrder="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7" fillId="7" borderId="27" xfId="0" applyFont="1" applyFill="1" applyBorder="1" applyAlignment="1">
      <alignment horizontal="center" vertical="center" wrapText="1" readingOrder="1"/>
    </xf>
    <xf numFmtId="0" fontId="21" fillId="10"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16" fillId="8"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7" borderId="27" xfId="0" applyFont="1" applyFill="1" applyBorder="1" applyAlignment="1">
      <alignment horizontal="center" vertical="center" wrapText="1" readingOrder="1"/>
    </xf>
    <xf numFmtId="0" fontId="25" fillId="0" borderId="0" xfId="3" applyFont="1" applyAlignment="1">
      <alignment vertical="center" wrapText="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6" fillId="2" borderId="0" xfId="2" applyFont="1" applyFill="1" applyAlignment="1">
      <alignment horizontal="left"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5"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8"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0" xfId="0" applyFont="1" applyAlignment="1">
      <alignment wrapText="1"/>
    </xf>
    <xf numFmtId="14" fontId="16" fillId="0" borderId="0" xfId="0" applyNumberFormat="1" applyFont="1" applyAlignment="1">
      <alignment horizontal="right"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14" fontId="16" fillId="0" borderId="0" xfId="0" applyNumberFormat="1" applyFont="1" applyAlignment="1" applyProtection="1">
      <alignment horizontal="right" wrapText="1"/>
      <protection locked="0"/>
    </xf>
    <xf numFmtId="0" fontId="16" fillId="0" borderId="0" xfId="0" applyFont="1" applyAlignment="1" applyProtection="1">
      <alignment wrapText="1"/>
      <protection locked="0"/>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9" fillId="5" borderId="14" xfId="0" applyFont="1" applyFill="1" applyBorder="1" applyAlignment="1">
      <alignment wrapText="1"/>
    </xf>
    <xf numFmtId="0" fontId="19" fillId="5" borderId="2" xfId="0" applyFont="1" applyFill="1" applyBorder="1" applyAlignment="1">
      <alignment wrapText="1"/>
    </xf>
    <xf numFmtId="0" fontId="15" fillId="5" borderId="1" xfId="2" applyFont="1" applyFill="1" applyBorder="1" applyAlignment="1">
      <alignment horizontal="left" vertical="center" wrapText="1"/>
    </xf>
    <xf numFmtId="0" fontId="15" fillId="0" borderId="1" xfId="0" applyFont="1" applyBorder="1" applyAlignment="1">
      <alignment horizontal="center" vertical="center" wrapText="1" readingOrder="1"/>
    </xf>
    <xf numFmtId="0" fontId="15" fillId="0" borderId="105" xfId="2" applyFont="1" applyBorder="1" applyAlignment="1">
      <alignment vertical="center" wrapText="1"/>
    </xf>
    <xf numFmtId="0" fontId="15" fillId="4" borderId="105" xfId="2" applyFont="1" applyFill="1" applyBorder="1" applyAlignment="1" applyProtection="1">
      <alignment vertical="center" wrapText="1"/>
      <protection locked="0"/>
    </xf>
    <xf numFmtId="0" fontId="15" fillId="2" borderId="4" xfId="2" applyFont="1" applyFill="1" applyBorder="1" applyAlignment="1">
      <alignment horizontal="right" vertical="center" wrapText="1"/>
    </xf>
    <xf numFmtId="0" fontId="15" fillId="0" borderId="4" xfId="2" applyFont="1" applyBorder="1" applyAlignment="1">
      <alignment vertical="center" wrapText="1"/>
    </xf>
    <xf numFmtId="0" fontId="15" fillId="0" borderId="10" xfId="0" applyFont="1" applyBorder="1" applyAlignment="1">
      <alignment vertical="center" wrapText="1"/>
    </xf>
    <xf numFmtId="0" fontId="3" fillId="0" borderId="4" xfId="2" applyFont="1" applyBorder="1" applyAlignment="1">
      <alignment vertical="center" wrapText="1"/>
    </xf>
    <xf numFmtId="0" fontId="3" fillId="5" borderId="4" xfId="2" applyFont="1" applyFill="1" applyBorder="1" applyAlignment="1">
      <alignment vertical="center" wrapText="1"/>
    </xf>
    <xf numFmtId="14" fontId="2" fillId="0" borderId="4" xfId="0" applyNumberFormat="1" applyFont="1" applyBorder="1" applyAlignment="1">
      <alignment horizontal="right" vertical="center" wrapText="1"/>
    </xf>
    <xf numFmtId="0" fontId="3" fillId="2" borderId="4" xfId="2" applyFont="1" applyFill="1" applyBorder="1" applyAlignment="1">
      <alignment vertical="center" wrapText="1"/>
    </xf>
    <xf numFmtId="0" fontId="18" fillId="5" borderId="17" xfId="0" applyFont="1" applyFill="1" applyBorder="1" applyAlignment="1">
      <alignment wrapText="1"/>
    </xf>
    <xf numFmtId="0" fontId="18" fillId="5" borderId="16" xfId="0" applyFont="1" applyFill="1" applyBorder="1" applyAlignment="1">
      <alignment wrapText="1"/>
    </xf>
    <xf numFmtId="0" fontId="18" fillId="5" borderId="14" xfId="0" applyFont="1" applyFill="1" applyBorder="1" applyAlignment="1">
      <alignment wrapText="1"/>
    </xf>
    <xf numFmtId="0" fontId="18" fillId="5" borderId="13" xfId="0" applyFont="1" applyFill="1" applyBorder="1" applyAlignment="1">
      <alignment wrapText="1"/>
    </xf>
    <xf numFmtId="0" fontId="18" fillId="5" borderId="12" xfId="0" applyFont="1" applyFill="1" applyBorder="1" applyAlignment="1">
      <alignment wrapText="1"/>
    </xf>
    <xf numFmtId="0" fontId="18" fillId="5" borderId="0" xfId="0" applyFont="1" applyFill="1" applyAlignment="1">
      <alignment wrapText="1"/>
    </xf>
    <xf numFmtId="0" fontId="16" fillId="4" borderId="4" xfId="2" applyFont="1" applyFill="1" applyBorder="1" applyAlignment="1" applyProtection="1">
      <alignment horizontal="left" vertical="center" wrapText="1"/>
      <protection locked="0"/>
    </xf>
    <xf numFmtId="0" fontId="15" fillId="0" borderId="14" xfId="2" applyFont="1" applyBorder="1" applyAlignment="1">
      <alignment vertical="center" wrapText="1"/>
    </xf>
    <xf numFmtId="0" fontId="15" fillId="0" borderId="13" xfId="2" applyFont="1" applyBorder="1" applyAlignment="1">
      <alignment vertical="center" wrapText="1"/>
    </xf>
    <xf numFmtId="0" fontId="15" fillId="0" borderId="12" xfId="2" applyFont="1" applyBorder="1" applyAlignment="1">
      <alignment vertical="center" wrapText="1"/>
    </xf>
    <xf numFmtId="14" fontId="16" fillId="4" borderId="4" xfId="2" applyNumberFormat="1" applyFont="1" applyFill="1" applyBorder="1" applyAlignment="1" applyProtection="1">
      <alignment horizontal="center" vertical="center" wrapText="1"/>
      <protection locked="0"/>
    </xf>
    <xf numFmtId="0" fontId="15" fillId="2" borderId="69" xfId="2" applyFont="1" applyFill="1" applyBorder="1" applyAlignment="1">
      <alignment wrapText="1"/>
    </xf>
    <xf numFmtId="0" fontId="15" fillId="2" borderId="11" xfId="2" applyFont="1" applyFill="1" applyBorder="1" applyAlignment="1">
      <alignment wrapText="1"/>
    </xf>
    <xf numFmtId="1" fontId="15" fillId="15" borderId="69" xfId="0" applyNumberFormat="1" applyFont="1" applyFill="1" applyBorder="1" applyAlignment="1">
      <alignment horizontal="center"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14" fontId="16" fillId="0" borderId="16" xfId="0" applyNumberFormat="1" applyFont="1" applyBorder="1" applyAlignment="1">
      <alignment vertical="center" wrapText="1"/>
    </xf>
    <xf numFmtId="14" fontId="16" fillId="0" borderId="12" xfId="0" applyNumberFormat="1" applyFont="1" applyBorder="1" applyAlignment="1">
      <alignment vertical="center" wrapText="1"/>
    </xf>
    <xf numFmtId="0" fontId="16" fillId="2" borderId="0" xfId="2" applyFont="1" applyFill="1" applyAlignment="1">
      <alignment horizontal="center" vertical="center"/>
    </xf>
    <xf numFmtId="0" fontId="15" fillId="0" borderId="0" xfId="0" applyFont="1" applyAlignment="1">
      <alignment horizontal="center" vertical="center" wrapText="1"/>
    </xf>
    <xf numFmtId="0" fontId="16" fillId="0" borderId="1" xfId="0" applyFont="1" applyBorder="1" applyAlignment="1" applyProtection="1">
      <alignment horizontal="center" vertical="center" wrapText="1"/>
      <protection locked="0"/>
    </xf>
    <xf numFmtId="14"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14" fontId="16" fillId="0" borderId="1" xfId="0" applyNumberFormat="1" applyFont="1" applyBorder="1" applyAlignment="1" applyProtection="1">
      <alignment horizontal="center" vertical="center" wrapText="1"/>
      <protection locked="0"/>
    </xf>
    <xf numFmtId="1" fontId="15" fillId="0" borderId="0" xfId="0" applyNumberFormat="1" applyFont="1" applyAlignment="1">
      <alignment vertical="center" wrapText="1"/>
    </xf>
    <xf numFmtId="0" fontId="15" fillId="2" borderId="69" xfId="2" applyFont="1" applyFill="1" applyBorder="1" applyAlignment="1">
      <alignment horizontal="left" vertical="center" wrapText="1"/>
    </xf>
    <xf numFmtId="0" fontId="15" fillId="0" borderId="69" xfId="0" applyFont="1" applyBorder="1" applyAlignment="1">
      <alignment horizontal="left" vertical="center" wrapText="1"/>
    </xf>
    <xf numFmtId="0" fontId="18" fillId="0" borderId="69" xfId="0" applyFont="1" applyBorder="1" applyAlignment="1">
      <alignment wrapText="1"/>
    </xf>
    <xf numFmtId="1" fontId="16" fillId="4" borderId="18" xfId="2" applyNumberFormat="1" applyFont="1" applyFill="1" applyBorder="1" applyAlignment="1" applyProtection="1">
      <alignment horizontal="center" vertical="center" wrapText="1"/>
      <protection locked="0"/>
    </xf>
    <xf numFmtId="1" fontId="16" fillId="4" borderId="73" xfId="2" applyNumberFormat="1" applyFont="1" applyFill="1" applyBorder="1" applyAlignment="1" applyProtection="1">
      <alignment horizontal="center" vertical="center" wrapText="1"/>
      <protection locked="0"/>
    </xf>
    <xf numFmtId="0" fontId="16" fillId="4" borderId="86" xfId="2" applyFont="1" applyFill="1" applyBorder="1" applyAlignment="1" applyProtection="1">
      <alignment horizontal="justify" vertical="center" wrapText="1"/>
      <protection locked="0"/>
    </xf>
    <xf numFmtId="0" fontId="16" fillId="4" borderId="1" xfId="2" applyFont="1" applyFill="1" applyBorder="1" applyAlignment="1">
      <alignment vertical="center" wrapText="1"/>
    </xf>
    <xf numFmtId="0" fontId="16" fillId="0" borderId="10" xfId="0" applyFont="1" applyBorder="1" applyAlignment="1">
      <alignment horizontal="center" vertical="center" wrapText="1" readingOrder="1"/>
    </xf>
    <xf numFmtId="0" fontId="16" fillId="0" borderId="7" xfId="0" applyFont="1" applyBorder="1" applyAlignment="1">
      <alignment horizontal="center" vertical="center" wrapText="1" readingOrder="1"/>
    </xf>
    <xf numFmtId="0" fontId="21" fillId="0" borderId="1" xfId="0" applyFont="1" applyBorder="1" applyAlignment="1">
      <alignment horizontal="center" vertical="center" wrapText="1" readingOrder="1"/>
    </xf>
    <xf numFmtId="0" fontId="21" fillId="0" borderId="35" xfId="0" applyFont="1" applyBorder="1" applyAlignment="1">
      <alignment horizontal="center" vertical="center" wrapText="1" readingOrder="1"/>
    </xf>
    <xf numFmtId="0" fontId="21" fillId="0" borderId="86" xfId="0" applyFont="1" applyBorder="1" applyAlignment="1">
      <alignment horizontal="center" vertical="center" wrapText="1" readingOrder="1"/>
    </xf>
    <xf numFmtId="0" fontId="16" fillId="0" borderId="19" xfId="0" applyFont="1" applyBorder="1" applyAlignment="1">
      <alignment horizontal="center" vertical="center" wrapText="1" readingOrder="1"/>
    </xf>
    <xf numFmtId="1" fontId="15" fillId="4" borderId="56" xfId="2" applyNumberFormat="1" applyFont="1" applyFill="1" applyBorder="1" applyAlignment="1">
      <alignment horizontal="center" vertical="center" wrapText="1"/>
    </xf>
    <xf numFmtId="1" fontId="15" fillId="4" borderId="69" xfId="2" applyNumberFormat="1" applyFont="1" applyFill="1" applyBorder="1" applyAlignment="1">
      <alignment horizontal="center" vertical="center" wrapText="1"/>
    </xf>
    <xf numFmtId="1" fontId="15" fillId="4" borderId="79" xfId="2" applyNumberFormat="1" applyFont="1" applyFill="1" applyBorder="1" applyAlignment="1">
      <alignment horizontal="center" vertical="center" wrapText="1"/>
    </xf>
    <xf numFmtId="1" fontId="16" fillId="4" borderId="1" xfId="2" applyNumberFormat="1" applyFont="1" applyFill="1" applyBorder="1" applyAlignment="1">
      <alignment horizontal="center" vertical="center" wrapText="1"/>
    </xf>
    <xf numFmtId="0" fontId="16" fillId="4" borderId="1" xfId="0" applyFont="1" applyFill="1" applyBorder="1" applyAlignment="1">
      <alignment horizontal="center" vertical="center" wrapText="1" readingOrder="1"/>
    </xf>
    <xf numFmtId="1" fontId="15" fillId="4" borderId="1" xfId="2" applyNumberFormat="1" applyFont="1" applyFill="1" applyBorder="1" applyAlignment="1">
      <alignment horizontal="center" vertical="center" wrapText="1"/>
    </xf>
    <xf numFmtId="0" fontId="16" fillId="4" borderId="25" xfId="2" applyFont="1" applyFill="1" applyBorder="1" applyAlignment="1">
      <alignment horizontal="justify" vertical="center" wrapText="1"/>
    </xf>
    <xf numFmtId="0" fontId="15" fillId="4" borderId="1" xfId="2" applyFont="1" applyFill="1" applyBorder="1" applyAlignment="1">
      <alignment horizontal="center" vertical="center" wrapText="1"/>
    </xf>
    <xf numFmtId="0" fontId="16" fillId="4" borderId="1" xfId="2" applyFont="1" applyFill="1" applyBorder="1" applyAlignment="1">
      <alignment horizontal="justify" vertical="center" wrapText="1"/>
    </xf>
    <xf numFmtId="0" fontId="16" fillId="4" borderId="7" xfId="2" applyFont="1" applyFill="1" applyBorder="1" applyAlignment="1">
      <alignment horizontal="justify" vertical="center" wrapText="1"/>
    </xf>
    <xf numFmtId="0" fontId="16" fillId="4" borderId="7" xfId="0" applyFont="1" applyFill="1" applyBorder="1" applyAlignment="1">
      <alignment vertical="center" wrapText="1"/>
    </xf>
    <xf numFmtId="0" fontId="16" fillId="4" borderId="7" xfId="0" applyFont="1" applyFill="1" applyBorder="1" applyAlignment="1">
      <alignment vertical="center"/>
    </xf>
    <xf numFmtId="0" fontId="16" fillId="4" borderId="1" xfId="0" applyFont="1" applyFill="1" applyBorder="1" applyAlignment="1">
      <alignment vertical="center" wrapText="1"/>
    </xf>
    <xf numFmtId="0" fontId="15" fillId="4" borderId="1" xfId="0" applyFont="1" applyFill="1" applyBorder="1" applyAlignment="1">
      <alignment horizontal="center" vertical="center" wrapText="1" readingOrder="1"/>
    </xf>
    <xf numFmtId="0" fontId="16" fillId="4" borderId="25" xfId="2" applyFont="1" applyFill="1" applyBorder="1" applyAlignment="1">
      <alignment horizontal="left" vertical="center" wrapText="1"/>
    </xf>
    <xf numFmtId="1" fontId="16" fillId="4" borderId="55" xfId="2" applyNumberFormat="1" applyFont="1" applyFill="1" applyBorder="1" applyAlignment="1">
      <alignment horizontal="left" vertical="center" wrapText="1"/>
    </xf>
    <xf numFmtId="1" fontId="16" fillId="4" borderId="3" xfId="2" applyNumberFormat="1" applyFont="1" applyFill="1" applyBorder="1" applyAlignment="1">
      <alignment horizontal="center" vertical="center" wrapText="1"/>
    </xf>
    <xf numFmtId="0" fontId="16" fillId="4" borderId="87" xfId="2" applyFont="1" applyFill="1" applyBorder="1" applyAlignment="1" applyProtection="1">
      <alignment vertical="center" wrapText="1"/>
      <protection locked="0"/>
    </xf>
    <xf numFmtId="0" fontId="16" fillId="4" borderId="25" xfId="0" applyFont="1" applyFill="1" applyBorder="1" applyAlignment="1">
      <alignment horizontal="center" vertical="center" wrapText="1" readingOrder="1"/>
    </xf>
    <xf numFmtId="1" fontId="2" fillId="3" borderId="3" xfId="2" applyNumberFormat="1" applyFill="1" applyBorder="1" applyAlignment="1">
      <alignment horizontal="center" vertical="center" wrapText="1"/>
    </xf>
    <xf numFmtId="1" fontId="2" fillId="3" borderId="25" xfId="2" applyNumberFormat="1" applyFill="1" applyBorder="1" applyAlignment="1">
      <alignment horizontal="center" vertical="center" wrapText="1"/>
    </xf>
    <xf numFmtId="0" fontId="2" fillId="3" borderId="25" xfId="2" applyFill="1" applyBorder="1" applyAlignment="1">
      <alignment horizontal="center" vertical="center" wrapText="1"/>
    </xf>
    <xf numFmtId="1" fontId="16" fillId="3" borderId="25" xfId="2" applyNumberFormat="1" applyFont="1" applyFill="1" applyBorder="1" applyAlignment="1">
      <alignment horizontal="center" vertical="center" wrapText="1"/>
    </xf>
    <xf numFmtId="1" fontId="16" fillId="3" borderId="55" xfId="2"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1" fontId="16" fillId="3" borderId="3" xfId="2" applyNumberFormat="1" applyFont="1" applyFill="1" applyBorder="1" applyAlignment="1">
      <alignment horizontal="center" vertical="center" wrapText="1"/>
    </xf>
    <xf numFmtId="0" fontId="16" fillId="3" borderId="25" xfId="2" applyFont="1" applyFill="1" applyBorder="1" applyAlignment="1">
      <alignment horizontal="center" vertical="center" wrapText="1"/>
    </xf>
    <xf numFmtId="1" fontId="16" fillId="16" borderId="25" xfId="2" applyNumberFormat="1" applyFont="1" applyFill="1" applyBorder="1" applyAlignment="1">
      <alignment horizontal="center" vertical="center" wrapText="1"/>
    </xf>
    <xf numFmtId="1" fontId="16" fillId="16" borderId="3" xfId="2" applyNumberFormat="1" applyFont="1" applyFill="1" applyBorder="1" applyAlignment="1">
      <alignment horizontal="center" vertical="center" wrapText="1"/>
    </xf>
    <xf numFmtId="1" fontId="2" fillId="16" borderId="3" xfId="2" applyNumberFormat="1" applyFill="1" applyBorder="1" applyAlignment="1">
      <alignment horizontal="center" vertical="center" wrapText="1"/>
    </xf>
    <xf numFmtId="0" fontId="16" fillId="0" borderId="7" xfId="0" applyFont="1" applyBorder="1" applyAlignment="1">
      <alignment vertical="center" wrapText="1"/>
    </xf>
    <xf numFmtId="0" fontId="16" fillId="17" borderId="25" xfId="2" applyFont="1" applyFill="1" applyBorder="1" applyAlignment="1">
      <alignment horizontal="center" vertical="center" wrapText="1"/>
    </xf>
    <xf numFmtId="1" fontId="16" fillId="17" borderId="25" xfId="2" applyNumberFormat="1" applyFont="1" applyFill="1" applyBorder="1" applyAlignment="1">
      <alignment horizontal="center" vertical="center" wrapText="1"/>
    </xf>
    <xf numFmtId="0" fontId="2" fillId="17" borderId="25" xfId="2" applyFill="1" applyBorder="1" applyAlignment="1">
      <alignment horizontal="center" vertical="center" wrapText="1"/>
    </xf>
    <xf numFmtId="1" fontId="2" fillId="17" borderId="25" xfId="2" applyNumberFormat="1" applyFill="1" applyBorder="1" applyAlignment="1">
      <alignment horizontal="center" vertical="center" wrapText="1"/>
    </xf>
    <xf numFmtId="0" fontId="21" fillId="0" borderId="58" xfId="0" applyFont="1" applyBorder="1" applyAlignment="1">
      <alignment horizontal="center" vertical="center" wrapText="1" readingOrder="1"/>
    </xf>
    <xf numFmtId="1" fontId="15" fillId="4" borderId="18" xfId="2" applyNumberFormat="1" applyFont="1" applyFill="1" applyBorder="1" applyAlignment="1">
      <alignment horizontal="center" vertical="center" wrapText="1"/>
    </xf>
    <xf numFmtId="1" fontId="15" fillId="4" borderId="73" xfId="2" applyNumberFormat="1" applyFont="1" applyFill="1" applyBorder="1" applyAlignment="1">
      <alignment horizontal="center" vertical="center" wrapText="1"/>
    </xf>
    <xf numFmtId="1" fontId="15" fillId="4" borderId="54" xfId="2" applyNumberFormat="1" applyFont="1" applyFill="1" applyBorder="1" applyAlignment="1">
      <alignment horizontal="center" vertical="center" wrapText="1"/>
    </xf>
    <xf numFmtId="0" fontId="16" fillId="4" borderId="73" xfId="2" applyFont="1" applyFill="1" applyBorder="1" applyAlignment="1" applyProtection="1">
      <alignment vertical="center" wrapText="1"/>
      <protection locked="0"/>
    </xf>
    <xf numFmtId="0" fontId="16" fillId="4" borderId="18" xfId="2" applyFont="1" applyFill="1" applyBorder="1" applyAlignment="1" applyProtection="1">
      <alignment vertical="center" wrapText="1"/>
      <protection locked="0"/>
    </xf>
    <xf numFmtId="0" fontId="16" fillId="0" borderId="0" xfId="2" applyFont="1" applyAlignment="1">
      <alignment horizontal="center" wrapText="1"/>
    </xf>
    <xf numFmtId="0" fontId="16" fillId="0" borderId="0" xfId="2" applyFont="1" applyAlignment="1">
      <alignment horizontal="left" wrapText="1"/>
    </xf>
    <xf numFmtId="0" fontId="16" fillId="0" borderId="0" xfId="2" applyFont="1" applyAlignment="1" applyProtection="1">
      <alignment horizontal="left" wrapText="1"/>
      <protection locked="0"/>
    </xf>
    <xf numFmtId="0" fontId="16" fillId="0" borderId="0" xfId="2" applyFont="1" applyAlignment="1" applyProtection="1">
      <alignment horizontal="center" wrapText="1"/>
      <protection locked="0"/>
    </xf>
    <xf numFmtId="0" fontId="16" fillId="0" borderId="0" xfId="2" applyFont="1" applyAlignment="1">
      <alignment wrapText="1"/>
    </xf>
    <xf numFmtId="0" fontId="16" fillId="0" borderId="0" xfId="2" applyFont="1" applyAlignment="1" applyProtection="1">
      <alignment wrapText="1"/>
      <protection locked="0"/>
    </xf>
    <xf numFmtId="0" fontId="15" fillId="0" borderId="4" xfId="2" applyFont="1" applyBorder="1" applyAlignment="1">
      <alignment horizontal="center" vertical="center" wrapText="1"/>
    </xf>
    <xf numFmtId="0" fontId="15" fillId="0" borderId="23" xfId="2" applyFont="1" applyBorder="1" applyAlignment="1">
      <alignment horizontal="center" vertical="center" wrapText="1"/>
    </xf>
    <xf numFmtId="0" fontId="16" fillId="4" borderId="18" xfId="0" applyFont="1" applyFill="1" applyBorder="1" applyAlignment="1">
      <alignment vertical="center" wrapText="1"/>
    </xf>
    <xf numFmtId="0" fontId="16" fillId="3" borderId="55" xfId="2" applyFont="1" applyFill="1" applyBorder="1" applyAlignment="1">
      <alignment horizontal="center" vertical="center" wrapText="1"/>
    </xf>
    <xf numFmtId="1" fontId="16" fillId="4" borderId="23" xfId="2" applyNumberFormat="1" applyFont="1" applyFill="1" applyBorder="1" applyAlignment="1">
      <alignment horizontal="center" vertical="center" wrapText="1"/>
    </xf>
    <xf numFmtId="0" fontId="15" fillId="4" borderId="8" xfId="0" applyFont="1" applyFill="1" applyBorder="1" applyAlignment="1">
      <alignment horizontal="center" vertical="center" wrapText="1" readingOrder="1"/>
    </xf>
    <xf numFmtId="0" fontId="16" fillId="0" borderId="1" xfId="0" applyFont="1" applyBorder="1" applyAlignment="1">
      <alignment vertical="center" wrapText="1"/>
    </xf>
    <xf numFmtId="1" fontId="15" fillId="0" borderId="1" xfId="2" applyNumberFormat="1" applyFont="1" applyBorder="1" applyAlignment="1">
      <alignment horizontal="right" vertical="center" wrapText="1"/>
    </xf>
    <xf numFmtId="1" fontId="16" fillId="3" borderId="1" xfId="2" applyNumberFormat="1" applyFont="1" applyFill="1" applyBorder="1" applyAlignment="1">
      <alignment horizontal="center" vertical="center" wrapText="1"/>
    </xf>
    <xf numFmtId="0" fontId="16" fillId="4" borderId="18" xfId="0" applyFont="1" applyFill="1" applyBorder="1" applyAlignment="1">
      <alignment horizontal="center" vertical="center" wrapText="1" readingOrder="1"/>
    </xf>
    <xf numFmtId="0" fontId="16" fillId="2" borderId="1" xfId="2" applyFont="1" applyFill="1" applyBorder="1" applyAlignment="1">
      <alignment vertical="center" wrapText="1"/>
    </xf>
    <xf numFmtId="0" fontId="15" fillId="11" borderId="1" xfId="2" applyFont="1" applyFill="1" applyBorder="1" applyAlignment="1">
      <alignment horizontal="center" vertical="center" wrapText="1"/>
    </xf>
    <xf numFmtId="1" fontId="15" fillId="0" borderId="58" xfId="2" applyNumberFormat="1" applyFont="1" applyBorder="1" applyAlignment="1">
      <alignment horizontal="center" vertical="center" wrapText="1"/>
    </xf>
    <xf numFmtId="1" fontId="16" fillId="4" borderId="4" xfId="2" applyNumberFormat="1" applyFont="1" applyFill="1" applyBorder="1" applyAlignment="1">
      <alignment horizontal="center" vertical="center" wrapText="1"/>
    </xf>
    <xf numFmtId="0" fontId="16" fillId="4" borderId="4" xfId="0" applyFont="1" applyFill="1" applyBorder="1" applyAlignment="1">
      <alignment horizontal="center" vertical="center" wrapText="1" readingOrder="1"/>
    </xf>
    <xf numFmtId="1" fontId="16" fillId="4" borderId="1" xfId="0" applyNumberFormat="1" applyFont="1" applyFill="1" applyBorder="1" applyAlignment="1">
      <alignment horizontal="center" vertical="center" wrapText="1" readingOrder="1"/>
    </xf>
    <xf numFmtId="9" fontId="21" fillId="0" borderId="10" xfId="0" applyNumberFormat="1" applyFont="1" applyBorder="1" applyAlignment="1">
      <alignment horizontal="center" vertical="center" wrapText="1" readingOrder="1"/>
    </xf>
    <xf numFmtId="1" fontId="16" fillId="4" borderId="3" xfId="2" applyNumberFormat="1" applyFont="1" applyFill="1" applyBorder="1" applyAlignment="1" applyProtection="1">
      <alignment vertical="center" wrapText="1"/>
      <protection locked="0"/>
    </xf>
    <xf numFmtId="0" fontId="16" fillId="4" borderId="54" xfId="0" applyFont="1" applyFill="1" applyBorder="1" applyAlignment="1">
      <alignment horizontal="center" vertical="center" wrapText="1" readingOrder="1"/>
    </xf>
    <xf numFmtId="1" fontId="16" fillId="0" borderId="1" xfId="0" applyNumberFormat="1" applyFont="1" applyBorder="1" applyAlignment="1">
      <alignment horizontal="center" vertical="center" wrapText="1" readingOrder="1"/>
    </xf>
    <xf numFmtId="1" fontId="16" fillId="0" borderId="25" xfId="0" applyNumberFormat="1" applyFont="1" applyBorder="1" applyAlignment="1">
      <alignment horizontal="center" vertical="center" wrapText="1" readingOrder="1"/>
    </xf>
    <xf numFmtId="0" fontId="16" fillId="4" borderId="73" xfId="0" applyFont="1" applyFill="1" applyBorder="1" applyAlignment="1">
      <alignment horizontal="center" vertical="center" wrapText="1" readingOrder="1"/>
    </xf>
    <xf numFmtId="0" fontId="15" fillId="12" borderId="1" xfId="0" applyFont="1" applyFill="1" applyBorder="1" applyAlignment="1">
      <alignment horizontal="center" vertical="center" wrapText="1" readingOrder="1"/>
    </xf>
    <xf numFmtId="0" fontId="16" fillId="4" borderId="4" xfId="2" applyFont="1" applyFill="1" applyBorder="1" applyAlignment="1">
      <alignment horizontal="justify" vertical="center" wrapText="1"/>
    </xf>
    <xf numFmtId="0" fontId="15" fillId="4" borderId="4" xfId="2" applyFont="1" applyFill="1" applyBorder="1" applyAlignment="1">
      <alignment horizontal="center" vertical="center" wrapText="1"/>
    </xf>
    <xf numFmtId="14" fontId="15" fillId="4" borderId="1" xfId="2" applyNumberFormat="1"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0" fontId="16" fillId="4" borderId="32" xfId="2" applyFont="1" applyFill="1" applyBorder="1" applyAlignment="1">
      <alignment horizontal="justify" vertical="center" wrapText="1"/>
    </xf>
    <xf numFmtId="0" fontId="16" fillId="4" borderId="10" xfId="2" applyFont="1" applyFill="1" applyBorder="1" applyAlignment="1">
      <alignment horizontal="justify" vertical="center" wrapText="1"/>
    </xf>
    <xf numFmtId="49" fontId="16" fillId="4" borderId="1" xfId="2" applyNumberFormat="1" applyFont="1" applyFill="1" applyBorder="1" applyAlignment="1" applyProtection="1">
      <alignment horizontal="justify" vertical="center" wrapText="1"/>
      <protection locked="0"/>
    </xf>
    <xf numFmtId="14" fontId="16" fillId="4" borderId="3" xfId="2" applyNumberFormat="1" applyFont="1" applyFill="1" applyBorder="1" applyAlignment="1" applyProtection="1">
      <alignment horizontal="justify" vertical="center" wrapText="1"/>
      <protection locked="0"/>
    </xf>
    <xf numFmtId="14" fontId="16" fillId="4" borderId="33" xfId="2" applyNumberFormat="1" applyFont="1" applyFill="1" applyBorder="1" applyAlignment="1" applyProtection="1">
      <alignment horizontal="justify" vertical="center" wrapText="1"/>
      <protection locked="0"/>
    </xf>
    <xf numFmtId="0" fontId="16" fillId="0" borderId="5" xfId="2" applyFont="1" applyBorder="1" applyAlignment="1">
      <alignment horizontal="justify" vertical="center" wrapText="1"/>
    </xf>
    <xf numFmtId="0" fontId="16" fillId="0" borderId="1" xfId="2" applyFont="1" applyBorder="1" applyAlignment="1" applyProtection="1">
      <alignment horizontal="justify" vertical="center" wrapText="1"/>
      <protection locked="0"/>
    </xf>
    <xf numFmtId="0" fontId="21" fillId="4" borderId="1" xfId="0" applyFont="1" applyFill="1" applyBorder="1" applyAlignment="1">
      <alignment horizontal="justify" vertical="center"/>
    </xf>
    <xf numFmtId="14" fontId="15" fillId="0" borderId="105" xfId="2" applyNumberFormat="1" applyFont="1" applyBorder="1" applyAlignment="1">
      <alignment horizontal="center" vertical="center" wrapText="1"/>
    </xf>
    <xf numFmtId="0" fontId="16" fillId="0" borderId="32" xfId="2" applyFont="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 xfId="2" applyFont="1" applyFill="1" applyBorder="1" applyAlignment="1" applyProtection="1">
      <alignment horizontal="justify" vertical="center" wrapText="1"/>
      <protection locked="0"/>
    </xf>
    <xf numFmtId="0" fontId="16" fillId="4" borderId="1" xfId="2" applyFont="1" applyFill="1" applyBorder="1" applyAlignment="1">
      <alignment horizontal="center" vertical="center" wrapText="1"/>
    </xf>
    <xf numFmtId="0" fontId="16" fillId="4" borderId="7" xfId="2" applyFont="1" applyFill="1" applyBorder="1" applyAlignment="1" applyProtection="1">
      <alignment horizontal="justify" vertical="center" wrapText="1"/>
      <protection locked="0"/>
    </xf>
    <xf numFmtId="0" fontId="16" fillId="0" borderId="10" xfId="2" applyFont="1" applyBorder="1" applyAlignment="1" applyProtection="1">
      <alignment horizontal="justify" vertical="center" wrapText="1"/>
      <protection locked="0"/>
    </xf>
    <xf numFmtId="0" fontId="16" fillId="0" borderId="7" xfId="2" applyFont="1" applyBorder="1" applyAlignment="1" applyProtection="1">
      <alignment horizontal="justify" vertical="center" wrapText="1"/>
      <protection locked="0"/>
    </xf>
    <xf numFmtId="0" fontId="16" fillId="0" borderId="4" xfId="2" applyFont="1" applyBorder="1" applyAlignment="1" applyProtection="1">
      <alignment horizontal="justify" vertical="center" wrapText="1"/>
      <protection locked="0"/>
    </xf>
    <xf numFmtId="0" fontId="16" fillId="0" borderId="86" xfId="2" applyFont="1" applyBorder="1" applyAlignment="1">
      <alignment horizontal="justify" vertical="center" wrapText="1"/>
    </xf>
    <xf numFmtId="49" fontId="15" fillId="0" borderId="1" xfId="2" applyNumberFormat="1" applyFont="1" applyBorder="1" applyAlignment="1">
      <alignment horizontal="center" vertical="center" wrapText="1"/>
    </xf>
    <xf numFmtId="14" fontId="16" fillId="0" borderId="33" xfId="2" applyNumberFormat="1" applyFont="1" applyBorder="1" applyAlignment="1" applyProtection="1">
      <alignment horizontal="justify" vertical="center" wrapText="1"/>
      <protection locked="0"/>
    </xf>
    <xf numFmtId="0" fontId="18" fillId="5" borderId="70" xfId="0" applyFont="1" applyFill="1" applyBorder="1" applyAlignment="1">
      <alignment horizontal="left" wrapText="1"/>
    </xf>
    <xf numFmtId="0" fontId="18" fillId="5" borderId="72" xfId="0" applyFont="1" applyFill="1" applyBorder="1" applyAlignment="1">
      <alignment horizontal="left" wrapText="1"/>
    </xf>
    <xf numFmtId="0" fontId="18" fillId="5" borderId="71" xfId="0" applyFont="1" applyFill="1" applyBorder="1" applyAlignment="1">
      <alignment horizontal="left"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1" borderId="42" xfId="4" applyFont="1" applyFill="1" applyBorder="1" applyAlignment="1">
      <alignment horizontal="center" vertical="center" wrapText="1"/>
    </xf>
    <xf numFmtId="0" fontId="15" fillId="11"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11" borderId="91" xfId="5" applyFont="1" applyFill="1" applyBorder="1" applyAlignment="1">
      <alignment horizontal="center" vertical="center" wrapText="1"/>
    </xf>
    <xf numFmtId="0" fontId="15" fillId="11" borderId="92" xfId="5" applyFont="1" applyFill="1" applyBorder="1" applyAlignment="1">
      <alignment horizontal="center" vertical="center"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11" borderId="40" xfId="5" applyFont="1" applyFill="1" applyBorder="1" applyAlignment="1">
      <alignment horizontal="center" vertical="center" wrapText="1"/>
    </xf>
    <xf numFmtId="0" fontId="15" fillId="11" borderId="41" xfId="5"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8" fillId="15" borderId="33"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15" borderId="24" xfId="0" applyFont="1" applyFill="1" applyBorder="1" applyAlignment="1">
      <alignment horizontal="center" vertical="center" wrapText="1"/>
    </xf>
    <xf numFmtId="0" fontId="18" fillId="15" borderId="26" xfId="0" applyFont="1" applyFill="1" applyBorder="1" applyAlignment="1">
      <alignment horizontal="center" vertical="center" wrapText="1"/>
    </xf>
    <xf numFmtId="0" fontId="18" fillId="15" borderId="27" xfId="0" applyFont="1" applyFill="1" applyBorder="1" applyAlignment="1">
      <alignment horizontal="center" vertical="center" wrapText="1"/>
    </xf>
    <xf numFmtId="0" fontId="18" fillId="15" borderId="28"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18" borderId="38" xfId="4" applyFont="1" applyFill="1" applyBorder="1" applyAlignment="1">
      <alignment horizontal="center" vertical="center" wrapText="1"/>
    </xf>
    <xf numFmtId="0" fontId="15" fillId="18" borderId="8" xfId="4" applyFont="1" applyFill="1" applyBorder="1" applyAlignment="1">
      <alignment horizontal="center" vertical="center" wrapText="1"/>
    </xf>
    <xf numFmtId="0" fontId="15" fillId="18" borderId="39"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49" fontId="15" fillId="15" borderId="20" xfId="0" applyNumberFormat="1" applyFont="1" applyFill="1" applyBorder="1" applyAlignment="1">
      <alignment horizontal="center" vertical="center" wrapText="1"/>
    </xf>
    <xf numFmtId="49" fontId="15" fillId="15" borderId="21" xfId="0" applyNumberFormat="1" applyFont="1" applyFill="1" applyBorder="1" applyAlignment="1">
      <alignment horizontal="center" vertical="center" wrapText="1"/>
    </xf>
    <xf numFmtId="49" fontId="15" fillId="15" borderId="22" xfId="0" applyNumberFormat="1" applyFont="1" applyFill="1" applyBorder="1" applyAlignment="1">
      <alignment horizontal="center" vertical="center" wrapText="1"/>
    </xf>
    <xf numFmtId="0" fontId="15" fillId="0" borderId="1" xfId="2"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5" fillId="0" borderId="15"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18" xfId="0" applyFont="1" applyBorder="1" applyAlignment="1">
      <alignment horizontal="center" vertical="center" wrapText="1"/>
    </xf>
    <xf numFmtId="0" fontId="16" fillId="4" borderId="7" xfId="0" applyFont="1" applyFill="1" applyBorder="1" applyAlignment="1">
      <alignment horizontal="center" vertical="center" wrapText="1"/>
    </xf>
    <xf numFmtId="0" fontId="16" fillId="4" borderId="18" xfId="0" applyFont="1" applyFill="1" applyBorder="1" applyAlignment="1">
      <alignment horizontal="center" vertical="center" wrapText="1"/>
    </xf>
    <xf numFmtId="1" fontId="15" fillId="15" borderId="106" xfId="0" applyNumberFormat="1" applyFont="1" applyFill="1" applyBorder="1" applyAlignment="1">
      <alignment horizontal="center" vertical="center" wrapText="1"/>
    </xf>
    <xf numFmtId="1" fontId="15" fillId="15" borderId="107" xfId="0" applyNumberFormat="1" applyFont="1" applyFill="1" applyBorder="1" applyAlignment="1">
      <alignment horizontal="center" vertical="center" wrapText="1"/>
    </xf>
    <xf numFmtId="1" fontId="15" fillId="15" borderId="108" xfId="0" applyNumberFormat="1" applyFont="1" applyFill="1" applyBorder="1" applyAlignment="1">
      <alignment horizontal="center" vertical="center" wrapText="1"/>
    </xf>
    <xf numFmtId="0" fontId="15" fillId="0" borderId="17"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xf>
    <xf numFmtId="0" fontId="15" fillId="0" borderId="14" xfId="2" applyFont="1" applyBorder="1" applyAlignment="1">
      <alignment horizontal="center" vertical="center"/>
    </xf>
    <xf numFmtId="0" fontId="15" fillId="0" borderId="0" xfId="2" applyFont="1" applyAlignment="1">
      <alignment horizontal="center" vertical="center"/>
    </xf>
    <xf numFmtId="0" fontId="15" fillId="0" borderId="2" xfId="2" applyFont="1" applyBorder="1" applyAlignment="1">
      <alignment horizontal="center" vertical="center"/>
    </xf>
    <xf numFmtId="0" fontId="15" fillId="0" borderId="38" xfId="2" applyFont="1" applyBorder="1" applyAlignment="1">
      <alignment horizontal="center" vertical="center"/>
    </xf>
    <xf numFmtId="0" fontId="15" fillId="0" borderId="8" xfId="2" applyFont="1" applyBorder="1" applyAlignment="1">
      <alignment horizontal="center" vertical="center"/>
    </xf>
    <xf numFmtId="0" fontId="15" fillId="0" borderId="39" xfId="2" applyFont="1" applyBorder="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2" borderId="17"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13" xfId="2" applyFont="1" applyFill="1" applyBorder="1" applyAlignment="1">
      <alignment horizontal="center" vertical="center" wrapText="1"/>
    </xf>
    <xf numFmtId="0" fontId="16" fillId="2" borderId="11" xfId="2" applyFont="1" applyFill="1" applyBorder="1" applyAlignment="1">
      <alignment horizontal="center" vertical="center" wrapText="1"/>
    </xf>
    <xf numFmtId="1" fontId="15" fillId="0" borderId="17" xfId="0" applyNumberFormat="1" applyFont="1" applyBorder="1" applyAlignment="1">
      <alignment horizontal="center" vertical="center"/>
    </xf>
    <xf numFmtId="1" fontId="15" fillId="0" borderId="16" xfId="0" applyNumberFormat="1" applyFont="1" applyBorder="1" applyAlignment="1">
      <alignment horizontal="center" vertical="center"/>
    </xf>
    <xf numFmtId="1" fontId="15" fillId="0" borderId="15" xfId="0" applyNumberFormat="1" applyFont="1" applyBorder="1" applyAlignment="1">
      <alignment horizontal="center" vertical="center"/>
    </xf>
    <xf numFmtId="1" fontId="15" fillId="0" borderId="13" xfId="0" applyNumberFormat="1" applyFont="1" applyBorder="1" applyAlignment="1">
      <alignment horizontal="center" vertical="center"/>
    </xf>
    <xf numFmtId="1" fontId="15" fillId="0" borderId="12" xfId="0" applyNumberFormat="1" applyFont="1" applyBorder="1" applyAlignment="1">
      <alignment horizontal="center" vertical="center"/>
    </xf>
    <xf numFmtId="1" fontId="15" fillId="0" borderId="11" xfId="0" applyNumberFormat="1" applyFont="1" applyBorder="1" applyAlignment="1">
      <alignment horizontal="center" vertical="center"/>
    </xf>
    <xf numFmtId="0" fontId="16" fillId="0" borderId="0" xfId="2" applyFont="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2" borderId="17"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14" xfId="2" applyFont="1" applyFill="1" applyBorder="1" applyAlignment="1">
      <alignment horizontal="center" vertical="center"/>
    </xf>
    <xf numFmtId="0" fontId="16" fillId="2" borderId="0" xfId="2" applyFont="1" applyFill="1" applyAlignment="1">
      <alignment horizontal="center" vertical="center"/>
    </xf>
    <xf numFmtId="0" fontId="16" fillId="2" borderId="13" xfId="2" applyFont="1" applyFill="1" applyBorder="1" applyAlignment="1">
      <alignment horizontal="center" vertical="center"/>
    </xf>
    <xf numFmtId="0" fontId="16" fillId="2" borderId="12" xfId="2" applyFont="1" applyFill="1" applyBorder="1" applyAlignment="1">
      <alignment horizontal="center" vertical="center"/>
    </xf>
    <xf numFmtId="1" fontId="15" fillId="0" borderId="83" xfId="0" applyNumberFormat="1" applyFont="1" applyBorder="1" applyAlignment="1">
      <alignment horizontal="center" vertical="center" wrapText="1"/>
    </xf>
    <xf numFmtId="1" fontId="15" fillId="0" borderId="66" xfId="0" applyNumberFormat="1" applyFont="1" applyBorder="1" applyAlignment="1">
      <alignment horizontal="center" vertical="center" wrapText="1"/>
    </xf>
    <xf numFmtId="0" fontId="16" fillId="0" borderId="18" xfId="0" applyFont="1" applyBorder="1" applyAlignment="1">
      <alignment horizontal="center" vertical="center" wrapText="1" readingOrder="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5" fillId="5" borderId="1" xfId="2" applyFont="1" applyFill="1" applyBorder="1" applyAlignment="1">
      <alignment horizontal="left" vertical="center" wrapText="1"/>
    </xf>
    <xf numFmtId="0" fontId="16" fillId="5" borderId="1" xfId="2" applyFont="1" applyFill="1" applyBorder="1" applyAlignment="1">
      <alignment horizontal="left" vertical="center" wrapText="1"/>
    </xf>
    <xf numFmtId="0" fontId="16" fillId="5" borderId="0" xfId="2" applyFont="1" applyFill="1" applyAlignment="1">
      <alignment horizontal="left" vertical="center" wrapText="1"/>
    </xf>
    <xf numFmtId="0" fontId="16" fillId="2" borderId="16"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14" fontId="15" fillId="0" borderId="20" xfId="0" applyNumberFormat="1" applyFont="1" applyBorder="1" applyAlignment="1">
      <alignment vertical="center" wrapText="1"/>
    </xf>
    <xf numFmtId="14" fontId="15" fillId="0" borderId="22" xfId="0" applyNumberFormat="1" applyFont="1" applyBorder="1" applyAlignment="1">
      <alignment vertical="center" wrapText="1"/>
    </xf>
    <xf numFmtId="1" fontId="18" fillId="15" borderId="106" xfId="0" applyNumberFormat="1" applyFont="1" applyFill="1" applyBorder="1" applyAlignment="1">
      <alignment horizontal="center" vertical="center" wrapText="1"/>
    </xf>
    <xf numFmtId="1" fontId="18" fillId="15" borderId="107" xfId="0" applyNumberFormat="1" applyFont="1" applyFill="1" applyBorder="1" applyAlignment="1">
      <alignment horizontal="center" vertical="center" wrapText="1"/>
    </xf>
    <xf numFmtId="1" fontId="18" fillId="15" borderId="108" xfId="0" applyNumberFormat="1" applyFont="1" applyFill="1" applyBorder="1" applyAlignment="1">
      <alignment horizontal="center" vertical="center" wrapText="1"/>
    </xf>
    <xf numFmtId="1" fontId="15" fillId="0" borderId="17" xfId="0" applyNumberFormat="1" applyFont="1" applyBorder="1" applyAlignment="1">
      <alignment horizontal="center" vertical="center" wrapText="1"/>
    </xf>
    <xf numFmtId="1" fontId="15" fillId="0" borderId="16" xfId="0" applyNumberFormat="1" applyFont="1" applyBorder="1" applyAlignment="1">
      <alignment horizontal="center" vertical="center" wrapText="1"/>
    </xf>
    <xf numFmtId="1" fontId="15" fillId="0" borderId="1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12"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3" borderId="65" xfId="2" applyNumberFormat="1" applyFont="1" applyFill="1" applyBorder="1" applyAlignment="1">
      <alignment horizontal="center" vertical="center" wrapText="1"/>
    </xf>
    <xf numFmtId="1" fontId="16" fillId="3" borderId="66" xfId="2" applyNumberFormat="1"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1" fontId="16" fillId="3" borderId="83" xfId="2" applyNumberFormat="1" applyFont="1" applyFill="1" applyBorder="1" applyAlignment="1">
      <alignment horizontal="center" vertical="center" wrapText="1"/>
    </xf>
    <xf numFmtId="0" fontId="16" fillId="2" borderId="17" xfId="2" applyFont="1" applyFill="1" applyBorder="1" applyAlignment="1">
      <alignment horizontal="center" wrapText="1"/>
    </xf>
    <xf numFmtId="0" fontId="16" fillId="2" borderId="16" xfId="2" applyFont="1" applyFill="1" applyBorder="1" applyAlignment="1">
      <alignment horizontal="center" wrapText="1"/>
    </xf>
    <xf numFmtId="0" fontId="16" fillId="2" borderId="14" xfId="2" applyFont="1" applyFill="1" applyBorder="1" applyAlignment="1">
      <alignment horizontal="center" wrapText="1"/>
    </xf>
    <xf numFmtId="0" fontId="16" fillId="2" borderId="0" xfId="2" applyFont="1" applyFill="1" applyAlignment="1">
      <alignment horizontal="center" wrapText="1"/>
    </xf>
    <xf numFmtId="0" fontId="16" fillId="2" borderId="13" xfId="2" applyFont="1" applyFill="1" applyBorder="1" applyAlignment="1">
      <alignment horizontal="center" wrapText="1"/>
    </xf>
    <xf numFmtId="0" fontId="16" fillId="2" borderId="12" xfId="2" applyFont="1" applyFill="1" applyBorder="1" applyAlignment="1">
      <alignment horizontal="center" wrapText="1"/>
    </xf>
    <xf numFmtId="1" fontId="15" fillId="4" borderId="33" xfId="2" applyNumberFormat="1" applyFont="1" applyFill="1" applyBorder="1" applyAlignment="1">
      <alignment horizontal="center" vertical="center" wrapText="1"/>
    </xf>
    <xf numFmtId="1" fontId="15" fillId="4" borderId="80" xfId="2" applyNumberFormat="1" applyFont="1" applyFill="1" applyBorder="1" applyAlignment="1">
      <alignment horizontal="center" vertical="center" wrapText="1"/>
    </xf>
    <xf numFmtId="1" fontId="15" fillId="4" borderId="24" xfId="2" applyNumberFormat="1"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75" xfId="2" applyFont="1" applyFill="1" applyBorder="1" applyAlignment="1">
      <alignment horizontal="center" vertical="center" wrapText="1"/>
    </xf>
    <xf numFmtId="9" fontId="18" fillId="14" borderId="59" xfId="0" applyNumberFormat="1" applyFont="1" applyFill="1" applyBorder="1" applyAlignment="1">
      <alignment horizontal="center" vertical="center" wrapText="1"/>
    </xf>
    <xf numFmtId="9" fontId="18" fillId="14" borderId="0" xfId="0" applyNumberFormat="1" applyFont="1" applyFill="1" applyAlignment="1">
      <alignment horizontal="center" vertical="center" wrapText="1"/>
    </xf>
    <xf numFmtId="9" fontId="18" fillId="14" borderId="78" xfId="0" applyNumberFormat="1" applyFont="1" applyFill="1" applyBorder="1" applyAlignment="1">
      <alignment horizontal="center" vertical="center" wrapText="1"/>
    </xf>
    <xf numFmtId="9" fontId="18" fillId="14" borderId="12" xfId="0" applyNumberFormat="1" applyFont="1" applyFill="1" applyBorder="1" applyAlignment="1">
      <alignment horizontal="center" vertical="center" wrapText="1"/>
    </xf>
    <xf numFmtId="0" fontId="15" fillId="11" borderId="10" xfId="2" applyFont="1" applyFill="1" applyBorder="1" applyAlignment="1">
      <alignment horizontal="center" vertical="center" wrapText="1"/>
    </xf>
    <xf numFmtId="0" fontId="15" fillId="11" borderId="54" xfId="2" applyFont="1" applyFill="1" applyBorder="1" applyAlignment="1">
      <alignment horizontal="center" vertical="center" wrapText="1"/>
    </xf>
    <xf numFmtId="0" fontId="15" fillId="11" borderId="1" xfId="2" applyFont="1" applyFill="1" applyBorder="1" applyAlignment="1">
      <alignment horizontal="center" vertical="center" wrapText="1"/>
    </xf>
    <xf numFmtId="1" fontId="15" fillId="0" borderId="33" xfId="2" applyNumberFormat="1" applyFont="1" applyBorder="1" applyAlignment="1">
      <alignment horizontal="center" vertical="center" wrapText="1"/>
    </xf>
    <xf numFmtId="1" fontId="15" fillId="0" borderId="6"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11" borderId="23" xfId="2" applyFont="1" applyFill="1" applyBorder="1" applyAlignment="1">
      <alignment horizontal="center" vertical="center" wrapText="1"/>
    </xf>
    <xf numFmtId="0" fontId="15" fillId="11"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2" borderId="33" xfId="2" applyNumberFormat="1" applyFont="1" applyFill="1" applyBorder="1" applyAlignment="1">
      <alignment horizontal="center" vertical="center" wrapText="1"/>
    </xf>
    <xf numFmtId="9" fontId="15" fillId="12"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9" fontId="18" fillId="13" borderId="24" xfId="0" applyNumberFormat="1" applyFont="1" applyFill="1" applyBorder="1" applyAlignment="1">
      <alignment horizontal="center" vertical="center" wrapText="1"/>
    </xf>
    <xf numFmtId="9" fontId="18" fillId="13" borderId="26" xfId="0" applyNumberFormat="1" applyFont="1" applyFill="1" applyBorder="1" applyAlignment="1">
      <alignment horizontal="center" vertical="center" wrapText="1"/>
    </xf>
    <xf numFmtId="9" fontId="18" fillId="13" borderId="28" xfId="0" applyNumberFormat="1" applyFont="1" applyFill="1" applyBorder="1" applyAlignment="1">
      <alignment horizontal="center" vertical="center" wrapText="1"/>
    </xf>
    <xf numFmtId="0" fontId="15" fillId="11" borderId="75" xfId="2" applyFont="1" applyFill="1" applyBorder="1" applyAlignment="1">
      <alignment horizontal="center" vertical="center" wrapText="1"/>
    </xf>
    <xf numFmtId="0" fontId="15" fillId="11" borderId="73" xfId="2" applyFont="1" applyFill="1" applyBorder="1" applyAlignment="1">
      <alignment horizontal="center" vertical="center" wrapText="1"/>
    </xf>
    <xf numFmtId="0" fontId="15" fillId="11" borderId="16" xfId="2" applyFont="1" applyFill="1" applyBorder="1" applyAlignment="1">
      <alignment horizontal="center" vertical="center" wrapText="1"/>
    </xf>
    <xf numFmtId="0" fontId="15" fillId="11" borderId="7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20" xfId="2" applyFont="1" applyFill="1" applyBorder="1" applyAlignment="1">
      <alignment horizontal="center" wrapText="1"/>
    </xf>
    <xf numFmtId="0" fontId="15" fillId="11" borderId="21" xfId="2" applyFont="1" applyFill="1" applyBorder="1" applyAlignment="1">
      <alignment horizontal="center" wrapText="1"/>
    </xf>
    <xf numFmtId="0" fontId="15" fillId="11" borderId="22" xfId="2" applyFont="1" applyFill="1" applyBorder="1" applyAlignment="1">
      <alignment horizontal="center" wrapText="1"/>
    </xf>
    <xf numFmtId="0" fontId="15" fillId="11" borderId="81" xfId="2" applyFont="1" applyFill="1" applyBorder="1" applyAlignment="1">
      <alignment horizontal="center" vertical="center" wrapText="1"/>
    </xf>
    <xf numFmtId="0" fontId="15" fillId="11" borderId="39" xfId="2" applyFont="1" applyFill="1" applyBorder="1" applyAlignment="1">
      <alignment horizontal="center" vertical="center" wrapText="1"/>
    </xf>
    <xf numFmtId="0" fontId="16" fillId="0" borderId="86" xfId="2" applyFont="1" applyBorder="1" applyAlignment="1">
      <alignment horizontal="left" vertical="center" wrapText="1"/>
    </xf>
    <xf numFmtId="0" fontId="16" fillId="0" borderId="109" xfId="2" applyFont="1" applyBorder="1" applyAlignment="1">
      <alignment horizontal="left" vertical="center" wrapText="1"/>
    </xf>
    <xf numFmtId="0" fontId="16" fillId="0" borderId="110" xfId="2" applyFont="1" applyBorder="1" applyAlignment="1">
      <alignment horizontal="left" vertical="center" wrapText="1"/>
    </xf>
    <xf numFmtId="1" fontId="16" fillId="16" borderId="65" xfId="2" applyNumberFormat="1" applyFont="1" applyFill="1" applyBorder="1" applyAlignment="1">
      <alignment horizontal="center" vertical="center" wrapText="1"/>
    </xf>
    <xf numFmtId="1" fontId="16" fillId="16" borderId="66" xfId="2" applyNumberFormat="1" applyFont="1" applyFill="1" applyBorder="1" applyAlignment="1">
      <alignment horizontal="center" vertical="center" wrapText="1"/>
    </xf>
    <xf numFmtId="1" fontId="16" fillId="0" borderId="63" xfId="2" applyNumberFormat="1" applyFont="1" applyBorder="1" applyAlignment="1">
      <alignment horizontal="center" vertical="center" wrapText="1"/>
    </xf>
    <xf numFmtId="1" fontId="16" fillId="17" borderId="65" xfId="2" applyNumberFormat="1" applyFont="1" applyFill="1" applyBorder="1" applyAlignment="1">
      <alignment horizontal="center" vertical="center" wrapText="1"/>
    </xf>
    <xf numFmtId="1" fontId="16" fillId="17" borderId="66" xfId="2" applyNumberFormat="1" applyFont="1" applyFill="1" applyBorder="1" applyAlignment="1">
      <alignment horizontal="center"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0" fontId="15" fillId="5" borderId="4" xfId="2" applyFont="1" applyFill="1" applyBorder="1" applyAlignment="1">
      <alignment horizontal="left" vertical="center" wrapText="1"/>
    </xf>
    <xf numFmtId="0" fontId="16" fillId="5" borderId="4" xfId="2" applyFont="1" applyFill="1" applyBorder="1" applyAlignment="1">
      <alignment horizontal="left" vertical="center" wrapText="1"/>
    </xf>
    <xf numFmtId="0" fontId="15" fillId="2" borderId="17"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06" xfId="2" applyFont="1" applyFill="1" applyBorder="1" applyAlignment="1">
      <alignment vertical="center" wrapText="1"/>
    </xf>
    <xf numFmtId="0" fontId="15" fillId="2" borderId="107" xfId="2" applyFont="1" applyFill="1" applyBorder="1" applyAlignment="1">
      <alignment vertical="center" wrapText="1"/>
    </xf>
    <xf numFmtId="0" fontId="15" fillId="2" borderId="108" xfId="2" applyFont="1" applyFill="1" applyBorder="1" applyAlignment="1">
      <alignment vertical="center" wrapText="1"/>
    </xf>
    <xf numFmtId="14" fontId="15" fillId="0" borderId="106" xfId="0" applyNumberFormat="1" applyFont="1" applyBorder="1" applyAlignment="1">
      <alignment horizontal="left" vertical="center" wrapText="1"/>
    </xf>
    <xf numFmtId="14" fontId="15" fillId="0" borderId="107" xfId="0" applyNumberFormat="1" applyFont="1" applyBorder="1" applyAlignment="1">
      <alignment horizontal="left" vertical="center" wrapText="1"/>
    </xf>
    <xf numFmtId="14" fontId="15" fillId="0" borderId="108" xfId="0" applyNumberFormat="1" applyFont="1" applyBorder="1" applyAlignment="1">
      <alignment horizontal="left"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2" fillId="2" borderId="17" xfId="2" applyFill="1" applyBorder="1" applyAlignment="1">
      <alignment horizontal="center" vertical="center" wrapText="1"/>
    </xf>
    <xf numFmtId="0" fontId="2" fillId="2" borderId="15" xfId="2" applyFill="1" applyBorder="1" applyAlignment="1">
      <alignment horizontal="center" vertical="center" wrapText="1"/>
    </xf>
    <xf numFmtId="0" fontId="2" fillId="2" borderId="14" xfId="2" applyFill="1" applyBorder="1" applyAlignment="1">
      <alignment horizontal="center" vertical="center" wrapText="1"/>
    </xf>
    <xf numFmtId="0" fontId="2" fillId="2" borderId="2" xfId="2" applyFill="1" applyBorder="1" applyAlignment="1">
      <alignment horizontal="center" vertical="center" wrapText="1"/>
    </xf>
    <xf numFmtId="0" fontId="2" fillId="2" borderId="13" xfId="2" applyFill="1" applyBorder="1" applyAlignment="1">
      <alignment horizontal="center" vertical="center" wrapText="1"/>
    </xf>
    <xf numFmtId="0" fontId="2" fillId="2" borderId="11" xfId="2" applyFill="1" applyBorder="1" applyAlignment="1">
      <alignment horizontal="center" vertical="center" wrapText="1"/>
    </xf>
    <xf numFmtId="1" fontId="3" fillId="15" borderId="106" xfId="0" applyNumberFormat="1" applyFont="1" applyFill="1" applyBorder="1" applyAlignment="1">
      <alignment horizontal="center" vertical="center" wrapText="1"/>
    </xf>
    <xf numFmtId="1" fontId="3" fillId="15" borderId="107" xfId="0" applyNumberFormat="1" applyFont="1" applyFill="1" applyBorder="1" applyAlignment="1">
      <alignment horizontal="center" vertical="center" wrapText="1"/>
    </xf>
    <xf numFmtId="1" fontId="3" fillId="15" borderId="108" xfId="0" applyNumberFormat="1" applyFont="1" applyFill="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12"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0" fontId="16" fillId="0" borderId="23" xfId="2" applyFont="1" applyBorder="1" applyAlignment="1">
      <alignment horizontal="left" vertical="center" wrapText="1"/>
    </xf>
    <xf numFmtId="0" fontId="16" fillId="0" borderId="3" xfId="2" applyFont="1" applyBorder="1" applyAlignment="1">
      <alignment horizontal="left"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26" xfId="2" applyFont="1" applyBorder="1" applyAlignment="1">
      <alignment horizontal="left" vertical="center" wrapText="1"/>
    </xf>
    <xf numFmtId="0" fontId="16" fillId="0" borderId="28" xfId="2" applyFont="1" applyBorder="1" applyAlignment="1">
      <alignment horizontal="left"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1" fontId="16" fillId="0" borderId="1" xfId="2" applyNumberFormat="1" applyFont="1" applyBorder="1" applyAlignment="1">
      <alignment horizontal="center" vertical="center" wrapText="1"/>
    </xf>
    <xf numFmtId="0" fontId="16" fillId="0" borderId="4" xfId="2" applyFont="1" applyBorder="1" applyAlignment="1">
      <alignment horizontal="center" vertical="center" wrapText="1"/>
    </xf>
    <xf numFmtId="0" fontId="15" fillId="0" borderId="84"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5" xfId="2" applyFont="1" applyBorder="1" applyAlignment="1">
      <alignment horizontal="center" vertical="center" wrapText="1"/>
    </xf>
    <xf numFmtId="0" fontId="16" fillId="0" borderId="0" xfId="2" applyFont="1" applyAlignment="1">
      <alignment horizontal="center" wrapText="1"/>
    </xf>
    <xf numFmtId="0" fontId="16" fillId="0" borderId="0" xfId="2" applyFont="1" applyAlignment="1">
      <alignment horizontal="center" vertical="top" wrapText="1"/>
    </xf>
    <xf numFmtId="1" fontId="15" fillId="0" borderId="33" xfId="0" applyNumberFormat="1" applyFont="1" applyBorder="1" applyAlignment="1">
      <alignment horizontal="center" vertical="center" wrapText="1"/>
    </xf>
    <xf numFmtId="1" fontId="15" fillId="0" borderId="24" xfId="0" applyNumberFormat="1" applyFont="1" applyBorder="1" applyAlignment="1">
      <alignment horizontal="center" vertical="center" wrapText="1"/>
    </xf>
    <xf numFmtId="1" fontId="15" fillId="0" borderId="26" xfId="0" applyNumberFormat="1" applyFont="1" applyBorder="1" applyAlignment="1">
      <alignment horizontal="center" vertical="center" wrapText="1"/>
    </xf>
    <xf numFmtId="1" fontId="15" fillId="0" borderId="28" xfId="0" applyNumberFormat="1" applyFont="1" applyBorder="1" applyAlignment="1">
      <alignment horizontal="center" vertical="center" wrapText="1"/>
    </xf>
    <xf numFmtId="0" fontId="18" fillId="0" borderId="20" xfId="0" applyFont="1" applyBorder="1" applyAlignment="1">
      <alignment horizontal="left" wrapText="1"/>
    </xf>
    <xf numFmtId="0" fontId="18" fillId="0" borderId="22" xfId="0" applyFont="1" applyBorder="1" applyAlignment="1">
      <alignment horizontal="left" wrapText="1"/>
    </xf>
    <xf numFmtId="1" fontId="15" fillId="15" borderId="20" xfId="0" applyNumberFormat="1" applyFont="1" applyFill="1" applyBorder="1" applyAlignment="1">
      <alignment horizontal="center" vertical="center" wrapText="1"/>
    </xf>
    <xf numFmtId="1" fontId="15" fillId="15" borderId="22" xfId="0"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0" xfId="2" applyFont="1" applyAlignment="1">
      <alignment horizontal="center" vertical="center" wrapText="1"/>
    </xf>
    <xf numFmtId="0" fontId="15" fillId="0" borderId="13" xfId="2" applyFont="1" applyBorder="1" applyAlignment="1">
      <alignment horizontal="center" vertical="center" wrapText="1"/>
    </xf>
    <xf numFmtId="0" fontId="15" fillId="0" borderId="12" xfId="2" applyFont="1" applyBorder="1" applyAlignment="1">
      <alignment horizontal="center" vertical="center" wrapText="1"/>
    </xf>
    <xf numFmtId="14" fontId="15" fillId="0" borderId="20" xfId="0" applyNumberFormat="1" applyFont="1" applyBorder="1" applyAlignment="1">
      <alignment horizontal="left" vertical="center" wrapText="1"/>
    </xf>
    <xf numFmtId="14" fontId="15" fillId="0" borderId="21" xfId="0" applyNumberFormat="1" applyFont="1" applyBorder="1" applyAlignment="1">
      <alignment horizontal="left" vertical="center" wrapText="1"/>
    </xf>
    <xf numFmtId="14" fontId="15" fillId="0" borderId="22" xfId="0" applyNumberFormat="1" applyFont="1" applyBorder="1" applyAlignment="1">
      <alignment horizontal="left" vertical="center" wrapText="1"/>
    </xf>
    <xf numFmtId="0" fontId="15" fillId="2" borderId="12" xfId="2" applyFont="1" applyFill="1" applyBorder="1" applyAlignment="1">
      <alignment wrapText="1"/>
    </xf>
    <xf numFmtId="0" fontId="15" fillId="2" borderId="11" xfId="2" applyFont="1" applyFill="1" applyBorder="1" applyAlignment="1">
      <alignment wrapText="1"/>
    </xf>
    <xf numFmtId="0" fontId="15" fillId="15" borderId="106" xfId="0" applyFont="1" applyFill="1" applyBorder="1" applyAlignment="1">
      <alignment horizontal="center" vertical="center" wrapText="1"/>
    </xf>
    <xf numFmtId="0" fontId="15" fillId="15" borderId="107" xfId="0" applyFont="1" applyFill="1" applyBorder="1" applyAlignment="1">
      <alignment horizontal="center" vertical="center" wrapText="1"/>
    </xf>
    <xf numFmtId="0" fontId="15" fillId="15" borderId="108"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15" fillId="0" borderId="83" xfId="2" applyFont="1" applyBorder="1" applyAlignment="1">
      <alignment horizontal="center" vertical="center" wrapText="1"/>
    </xf>
    <xf numFmtId="0" fontId="15" fillId="0" borderId="65" xfId="2" applyFont="1" applyBorder="1" applyAlignment="1">
      <alignment horizontal="center" vertical="center" wrapText="1"/>
    </xf>
    <xf numFmtId="0" fontId="15" fillId="0" borderId="66" xfId="2" applyFont="1" applyBorder="1" applyAlignment="1">
      <alignment horizontal="center" vertical="center" wrapText="1"/>
    </xf>
    <xf numFmtId="0" fontId="18" fillId="6"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5" fillId="15" borderId="20" xfId="0" applyFont="1" applyFill="1" applyBorder="1" applyAlignment="1">
      <alignment horizontal="center" vertical="center" wrapText="1"/>
    </xf>
    <xf numFmtId="0" fontId="15" fillId="15" borderId="22" xfId="0" applyFont="1" applyFill="1" applyBorder="1" applyAlignment="1">
      <alignment horizontal="center" vertical="center" wrapText="1"/>
    </xf>
    <xf numFmtId="14" fontId="16" fillId="0" borderId="4"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55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1135385</xdr:colOff>
      <xdr:row>0</xdr:row>
      <xdr:rowOff>97155</xdr:rowOff>
    </xdr:from>
    <xdr:to>
      <xdr:col>2</xdr:col>
      <xdr:colOff>876516</xdr:colOff>
      <xdr:row>6</xdr:row>
      <xdr:rowOff>11430</xdr:rowOff>
    </xdr:to>
    <xdr:pic>
      <xdr:nvPicPr>
        <xdr:cNvPr id="2" name="1 Imagen">
          <a:extLst>
            <a:ext uri="{FF2B5EF4-FFF2-40B4-BE49-F238E27FC236}">
              <a16:creationId xmlns:a16="http://schemas.microsoft.com/office/drawing/2014/main" id="{24C63B3D-D9AE-4A8E-9F8A-2BA1657B3FD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1330118" y="97155"/>
          <a:ext cx="1434465"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967740</xdr:colOff>
      <xdr:row>1</xdr:row>
      <xdr:rowOff>60960</xdr:rowOff>
    </xdr:from>
    <xdr:to>
      <xdr:col>1</xdr:col>
      <xdr:colOff>710565</xdr:colOff>
      <xdr:row>3</xdr:row>
      <xdr:rowOff>249554</xdr:rowOff>
    </xdr:to>
    <xdr:pic>
      <xdr:nvPicPr>
        <xdr:cNvPr id="4" name="1 Imagen">
          <a:extLst>
            <a:ext uri="{FF2B5EF4-FFF2-40B4-BE49-F238E27FC236}">
              <a16:creationId xmlns:a16="http://schemas.microsoft.com/office/drawing/2014/main" id="{686FF298-9CD4-4D41-B522-04F7FB38C0D4}"/>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967740" y="213360"/>
          <a:ext cx="1434465"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952501</xdr:colOff>
      <xdr:row>0</xdr:row>
      <xdr:rowOff>337343</xdr:rowOff>
    </xdr:from>
    <xdr:to>
      <xdr:col>1</xdr:col>
      <xdr:colOff>1964531</xdr:colOff>
      <xdr:row>2</xdr:row>
      <xdr:rowOff>357186</xdr:rowOff>
    </xdr:to>
    <xdr:pic>
      <xdr:nvPicPr>
        <xdr:cNvPr id="2" name="1 Imagen">
          <a:extLst>
            <a:ext uri="{FF2B5EF4-FFF2-40B4-BE49-F238E27FC236}">
              <a16:creationId xmlns:a16="http://schemas.microsoft.com/office/drawing/2014/main" id="{F0AB5EA8-B059-4E37-B2B6-AC5580C9C0D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952501" y="337343"/>
          <a:ext cx="2202655" cy="1012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473364</xdr:colOff>
      <xdr:row>33</xdr:row>
      <xdr:rowOff>106218</xdr:rowOff>
    </xdr:from>
    <xdr:to>
      <xdr:col>11</xdr:col>
      <xdr:colOff>723024</xdr:colOff>
      <xdr:row>61</xdr:row>
      <xdr:rowOff>25484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34</xdr:row>
      <xdr:rowOff>320964</xdr:rowOff>
    </xdr:from>
    <xdr:to>
      <xdr:col>22</xdr:col>
      <xdr:colOff>754164</xdr:colOff>
      <xdr:row>55</xdr:row>
      <xdr:rowOff>132281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1192610</xdr:colOff>
      <xdr:row>0</xdr:row>
      <xdr:rowOff>101560</xdr:rowOff>
    </xdr:from>
    <xdr:to>
      <xdr:col>1</xdr:col>
      <xdr:colOff>1298521</xdr:colOff>
      <xdr:row>2</xdr:row>
      <xdr:rowOff>228333</xdr:rowOff>
    </xdr:to>
    <xdr:pic>
      <xdr:nvPicPr>
        <xdr:cNvPr id="4" name="1 Imagen">
          <a:extLst>
            <a:ext uri="{FF2B5EF4-FFF2-40B4-BE49-F238E27FC236}">
              <a16:creationId xmlns:a16="http://schemas.microsoft.com/office/drawing/2014/main" id="{0A0720EF-232E-4F87-A774-F1846F64DBDF}"/>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200000"/>
                  </a14:imgEffect>
                </a14:imgLayer>
              </a14:imgProps>
            </a:ext>
          </a:extLst>
        </a:blip>
        <a:stretch>
          <a:fillRect/>
        </a:stretch>
      </xdr:blipFill>
      <xdr:spPr>
        <a:xfrm>
          <a:off x="1192610" y="101560"/>
          <a:ext cx="1566411" cy="745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381000</xdr:colOff>
      <xdr:row>0</xdr:row>
      <xdr:rowOff>238125</xdr:rowOff>
    </xdr:from>
    <xdr:to>
      <xdr:col>1</xdr:col>
      <xdr:colOff>1717223</xdr:colOff>
      <xdr:row>2</xdr:row>
      <xdr:rowOff>220435</xdr:rowOff>
    </xdr:to>
    <xdr:pic>
      <xdr:nvPicPr>
        <xdr:cNvPr id="2" name="1 Imagen">
          <a:extLst>
            <a:ext uri="{FF2B5EF4-FFF2-40B4-BE49-F238E27FC236}">
              <a16:creationId xmlns:a16="http://schemas.microsoft.com/office/drawing/2014/main" id="{729849D9-A008-4C50-835A-AA7F29E5B90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1362075" y="238125"/>
          <a:ext cx="1336223" cy="7824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754063</xdr:colOff>
      <xdr:row>0</xdr:row>
      <xdr:rowOff>109538</xdr:rowOff>
    </xdr:from>
    <xdr:to>
      <xdr:col>1</xdr:col>
      <xdr:colOff>1334432</xdr:colOff>
      <xdr:row>2</xdr:row>
      <xdr:rowOff>85726</xdr:rowOff>
    </xdr:to>
    <xdr:pic>
      <xdr:nvPicPr>
        <xdr:cNvPr id="2" name="1 Imagen">
          <a:extLst>
            <a:ext uri="{FF2B5EF4-FFF2-40B4-BE49-F238E27FC236}">
              <a16:creationId xmlns:a16="http://schemas.microsoft.com/office/drawing/2014/main" id="{3A6C60C1-C0C0-4A50-82C8-6D6E56363ABB}"/>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754063" y="109538"/>
          <a:ext cx="1463019" cy="5667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838200</xdr:colOff>
      <xdr:row>0</xdr:row>
      <xdr:rowOff>104775</xdr:rowOff>
    </xdr:from>
    <xdr:to>
      <xdr:col>1</xdr:col>
      <xdr:colOff>1641023</xdr:colOff>
      <xdr:row>2</xdr:row>
      <xdr:rowOff>295275</xdr:rowOff>
    </xdr:to>
    <xdr:pic>
      <xdr:nvPicPr>
        <xdr:cNvPr id="2" name="1 Imagen">
          <a:extLst>
            <a:ext uri="{FF2B5EF4-FFF2-40B4-BE49-F238E27FC236}">
              <a16:creationId xmlns:a16="http://schemas.microsoft.com/office/drawing/2014/main" id="{8F743068-48F2-4AD6-AFC4-888AC6FB4DD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838200" y="104775"/>
          <a:ext cx="1660073" cy="895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1231448</xdr:colOff>
      <xdr:row>2</xdr:row>
      <xdr:rowOff>200025</xdr:rowOff>
    </xdr:to>
    <xdr:pic>
      <xdr:nvPicPr>
        <xdr:cNvPr id="2" name="1 Imagen">
          <a:extLst>
            <a:ext uri="{FF2B5EF4-FFF2-40B4-BE49-F238E27FC236}">
              <a16:creationId xmlns:a16="http://schemas.microsoft.com/office/drawing/2014/main" id="{4E035576-9377-4310-8B75-CC4E41C0839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1476375" y="85725"/>
          <a:ext cx="1221923"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375497</xdr:colOff>
      <xdr:row>0</xdr:row>
      <xdr:rowOff>174628</xdr:rowOff>
    </xdr:from>
    <xdr:to>
      <xdr:col>1</xdr:col>
      <xdr:colOff>1022428</xdr:colOff>
      <xdr:row>2</xdr:row>
      <xdr:rowOff>209961</xdr:rowOff>
    </xdr:to>
    <xdr:pic>
      <xdr:nvPicPr>
        <xdr:cNvPr id="2" name="1 Imagen">
          <a:extLst>
            <a:ext uri="{FF2B5EF4-FFF2-40B4-BE49-F238E27FC236}">
              <a16:creationId xmlns:a16="http://schemas.microsoft.com/office/drawing/2014/main" id="{B95C902E-1BCC-4E47-B851-E16A904BFF1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375497" y="174628"/>
          <a:ext cx="1565506" cy="7451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110835</xdr:colOff>
      <xdr:row>0</xdr:row>
      <xdr:rowOff>207820</xdr:rowOff>
    </xdr:from>
    <xdr:to>
      <xdr:col>0</xdr:col>
      <xdr:colOff>932245</xdr:colOff>
      <xdr:row>2</xdr:row>
      <xdr:rowOff>162792</xdr:rowOff>
    </xdr:to>
    <xdr:pic>
      <xdr:nvPicPr>
        <xdr:cNvPr id="2" name="1 Imagen">
          <a:extLst>
            <a:ext uri="{FF2B5EF4-FFF2-40B4-BE49-F238E27FC236}">
              <a16:creationId xmlns:a16="http://schemas.microsoft.com/office/drawing/2014/main" id="{FD3E79B3-820C-4A76-9C1D-6865314D52C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110835" y="207820"/>
          <a:ext cx="821410" cy="6754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1333500</xdr:colOff>
      <xdr:row>0</xdr:row>
      <xdr:rowOff>123266</xdr:rowOff>
    </xdr:from>
    <xdr:to>
      <xdr:col>1</xdr:col>
      <xdr:colOff>1086971</xdr:colOff>
      <xdr:row>2</xdr:row>
      <xdr:rowOff>224118</xdr:rowOff>
    </xdr:to>
    <xdr:pic>
      <xdr:nvPicPr>
        <xdr:cNvPr id="2" name="1 Imagen">
          <a:extLst>
            <a:ext uri="{FF2B5EF4-FFF2-40B4-BE49-F238E27FC236}">
              <a16:creationId xmlns:a16="http://schemas.microsoft.com/office/drawing/2014/main" id="{56A32FA1-0EB9-46C9-8968-B15F71D9BC7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1333500" y="123266"/>
          <a:ext cx="1524000" cy="8628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682832</xdr:colOff>
      <xdr:row>0</xdr:row>
      <xdr:rowOff>142999</xdr:rowOff>
    </xdr:from>
    <xdr:to>
      <xdr:col>0</xdr:col>
      <xdr:colOff>2376797</xdr:colOff>
      <xdr:row>2</xdr:row>
      <xdr:rowOff>186294</xdr:rowOff>
    </xdr:to>
    <xdr:pic>
      <xdr:nvPicPr>
        <xdr:cNvPr id="2" name="1 Imagen">
          <a:extLst>
            <a:ext uri="{FF2B5EF4-FFF2-40B4-BE49-F238E27FC236}">
              <a16:creationId xmlns:a16="http://schemas.microsoft.com/office/drawing/2014/main" id="{34E7DCFA-850E-46AD-9D08-D4C700B6595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200000"/>
                  </a14:imgEffect>
                </a14:imgLayer>
              </a14:imgProps>
            </a:ext>
          </a:extLst>
        </a:blip>
        <a:stretch>
          <a:fillRect/>
        </a:stretch>
      </xdr:blipFill>
      <xdr:spPr>
        <a:xfrm>
          <a:off x="682832" y="142999"/>
          <a:ext cx="1693965" cy="674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mputador\Desktop\CARPETA%20GUIA%20MAPA%20DE%20RIESGO\MRC%20Santa%20Marta%20Planeaci&#243;n%20-%20Certif.%20Uso%20de%20Suelos%20-%20copi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UARIO\Desktop\CARPETA%20MAPA%20DE%20RIESGO%202022-%202023\CARPETA%20MAPA%20RIESGO%202022%20-%202023\MATRIZ%20MAPA%20RIESGO%20CORRUPCI&#210;N%202023.xlsx" TargetMode="External"/><Relationship Id="rId1" Type="http://schemas.openxmlformats.org/officeDocument/2006/relationships/externalLinkPath" Target="file:///C:\Users\USUARIO\Desktop\CARPETA%20MAPA%20DE%20RIESGO%202022-%202023\CARPETA%20MAPA%20RIESGO%202022%20-%202023\MATRIZ%20MAPA%20RIESGO%20CORRUPCI&#210;N%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omputador\Desktop\CARPETA%20GUIA%20MAPA%20DE%20RIESGO\MRC%20Titulaci&#243;n%20de%20Predios%20-%20Santa%20Mart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Control de cambios"/>
      <sheetName val="13 Formulas"/>
    </sheetNames>
    <sheetDataSet>
      <sheetData sheetId="0" refreshError="1"/>
      <sheetData sheetId="1" refreshError="1">
        <row r="9">
          <cell r="B9" t="str">
            <v>Posibilidad de recibir o solicitar cualquier dádiva o beneficio a nombre propio o de terceros</v>
          </cell>
          <cell r="C9" t="str">
            <v xml:space="preserve">Con el fin de </v>
          </cell>
          <cell r="E9" t="str">
            <v xml:space="preserve">Posibilidad de recibir o solicitar cualquier dádiva o beneficio a nombre propio o de terceros Con el fin de  
emitir concepto sobre uso de suelo y normas urbanísticas </v>
          </cell>
        </row>
      </sheetData>
      <sheetData sheetId="2" refreshError="1">
        <row r="9">
          <cell r="B9" t="str">
            <v xml:space="preserve">Posibilidad de recibir o solicitar cualquier dádiva o beneficio a nombre propio o de terceros Con el fin de  
emitir concepto sobre uso de suelo y normas urbanísticas </v>
          </cell>
          <cell r="D9" t="str">
            <v>Improbable</v>
          </cell>
          <cell r="E9" t="str">
            <v>Improbable</v>
          </cell>
        </row>
      </sheetData>
      <sheetData sheetId="3" refreshError="1">
        <row r="9">
          <cell r="B9" t="str">
            <v xml:space="preserve">Posibilidad de recibir o solicitar cualquier dádiva o beneficio a nombre propio o de terceros Con el fin de  
emitir concepto sobre uso de suelo y normas urbanísticas </v>
          </cell>
          <cell r="D9">
            <v>10</v>
          </cell>
          <cell r="F9" t="str">
            <v>Si</v>
          </cell>
          <cell r="G9" t="str">
            <v>No</v>
          </cell>
          <cell r="H9" t="str">
            <v>No</v>
          </cell>
          <cell r="I9" t="str">
            <v>No</v>
          </cell>
          <cell r="J9" t="str">
            <v>Si</v>
          </cell>
          <cell r="K9" t="str">
            <v>No</v>
          </cell>
          <cell r="L9" t="str">
            <v>Si</v>
          </cell>
          <cell r="M9" t="str">
            <v>Si</v>
          </cell>
          <cell r="N9" t="str">
            <v>Si</v>
          </cell>
          <cell r="O9" t="str">
            <v>No</v>
          </cell>
          <cell r="P9" t="str">
            <v>Si</v>
          </cell>
          <cell r="Q9" t="str">
            <v>Si</v>
          </cell>
          <cell r="R9" t="str">
            <v>No</v>
          </cell>
          <cell r="S9" t="str">
            <v>No</v>
          </cell>
          <cell r="T9" t="str">
            <v>Si</v>
          </cell>
          <cell r="U9" t="str">
            <v>No</v>
          </cell>
          <cell r="V9" t="str">
            <v>Si</v>
          </cell>
          <cell r="W9" t="str">
            <v>No</v>
          </cell>
          <cell r="X9" t="str">
            <v>Si</v>
          </cell>
        </row>
      </sheetData>
      <sheetData sheetId="4" refreshError="1">
        <row r="9">
          <cell r="B9" t="str">
            <v xml:space="preserve">Posibilidad de recibir o solicitar cualquier dádiva o beneficio a nombre propio o de terceros Con el fin de  
emitir concepto sobre uso de suelo y normas urbanísticas </v>
          </cell>
          <cell r="C9" t="str">
            <v>Improbable</v>
          </cell>
        </row>
      </sheetData>
      <sheetData sheetId="5" refreshError="1">
        <row r="9">
          <cell r="G9" t="str">
            <v>Alterar la información correspondiente al sitio sobre el cual se busca expedir la certificación para definir su viabilidad</v>
          </cell>
          <cell r="I9" t="str">
            <v>Se seleccionan certificados al azar, a manera de muestra, para realizar una revisión presencial o virtual sobre el sitio al cual se le expiden las certificaciones con el fin de indagar si el sitio cumple con los criterios para certificarse</v>
          </cell>
        </row>
        <row r="10">
          <cell r="I10" t="str">
            <v xml:space="preserve">Revisión de las carpetas con la documentación de los sitios a los cuales se les expiden las certificaciones por parte del Líder de Control Urbano para verificar el cumplimiento de los requisitos </v>
          </cell>
        </row>
      </sheetData>
      <sheetData sheetId="6" refreshError="1"/>
      <sheetData sheetId="7" refreshError="1"/>
      <sheetData sheetId="8" refreshError="1">
        <row r="9">
          <cell r="M9" t="str">
            <v>Reducir_Mitigar</v>
          </cell>
          <cell r="N9" t="str">
            <v>Elaborar informes de seguimiento sobre la expedición de certificaciones que contengan la información producto de las revisiones que hacen del control. Estos informes serán entregados a Planeación y Control Interno para su revisión y la programación de auditorías periódicas sobre el mencionado seguimiento. Estos informes se realizarán de manera bimensual.</v>
          </cell>
          <cell r="O9" t="str">
            <v>Informes de seguimiento, Actas de reunión de la revisión de los mismos, Informes de auditoría</v>
          </cell>
          <cell r="P9" t="str">
            <v>Jefe de Control Urbano</v>
          </cell>
          <cell r="R9" t="str">
            <v>#Informes solicitados / #informes realizados*100</v>
          </cell>
        </row>
        <row r="12">
          <cell r="G12" t="str">
            <v>Alterar las firmas de la Líder de Contro Urbano, el Técnico de Sistemas de Información o el Secretario de Planeación</v>
          </cell>
        </row>
      </sheetData>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Control de cambios"/>
    </sheetNames>
    <sheetDataSet>
      <sheetData sheetId="0"/>
      <sheetData sheetId="1">
        <row r="9">
          <cell r="A9" t="str">
            <v>R1</v>
          </cell>
          <cell r="E9" t="str">
            <v>Posibilidad de certificar un predio con un estrato socioeconomico muy bajo , a nombre propio o de terceros, sin el cumplimiento de los requisitos o la normativa vigente</v>
          </cell>
        </row>
        <row r="10">
          <cell r="A10" t="str">
            <v>R2</v>
          </cell>
          <cell r="E10" t="str">
            <v>Posibilidad de recibir o solicitar cualquier dádiva o beneficio a nombre propio o de terceros Con el fin de  Emitir una licencia de Intervención y Ocupación del espacio público, sin el cumplimiento de los requisitos o la norma vigente</v>
          </cell>
        </row>
      </sheetData>
      <sheetData sheetId="2"/>
      <sheetData sheetId="3"/>
      <sheetData sheetId="4">
        <row r="10">
          <cell r="C10" t="str">
            <v>Rara Vez</v>
          </cell>
          <cell r="D10" t="str">
            <v>Moderado</v>
          </cell>
          <cell r="E10" t="str">
            <v>Moderado</v>
          </cell>
        </row>
        <row r="11">
          <cell r="C11" t="str">
            <v>Rara Vez</v>
          </cell>
          <cell r="D11" t="str">
            <v>Moderado</v>
          </cell>
          <cell r="E11" t="str">
            <v>Moderado</v>
          </cell>
        </row>
      </sheetData>
      <sheetData sheetId="5">
        <row r="10">
          <cell r="G10" t="str">
            <v>Omitir o pasar por alto el cumplimiento de requisitos en las visitas de verificación de la estratificación socioeconomica del predio a certificar.</v>
          </cell>
        </row>
        <row r="13">
          <cell r="G13" t="str">
            <v>Omitir o pasar por alto el cumplimiento de requisitos en la revisión técnica y jurídica realizada a la documentación anexa en la solicitud, por parte del aréa de Estratificación Socioeconomica de la Secretaría de Planeación.</v>
          </cell>
        </row>
        <row r="25">
          <cell r="G25" t="str">
            <v>Omitir o pasar por alto el cumplimiento de requisitos en la visita a un establecimiento o predio para emitir una licencia de intervención y ocupación del espacio público.</v>
          </cell>
        </row>
        <row r="28">
          <cell r="G28" t="str">
            <v>Omitir o pasar por alto el cumplimiento de requisitos de los documentos y evidencias que sustentan la aplicación de la norma para certificar o no un predio a traves de una licencia de intervención y ocupación del espoacio Público.</v>
          </cell>
          <cell r="I28" t="str">
            <v xml:space="preserve">Recibo de solicitud por parte del peticionario con los debidos soportes. Este trámite debe enviarse al correo electrónico planeacion@santamarta.gov.co y también en físico o impreso teniendo en cuenta la cantidad de soportes técnicos necesarios para este.  </v>
          </cell>
        </row>
        <row r="31">
          <cell r="G31" t="str">
            <v>Intervenir bienes de uso público incluidos en el espacio público, de conformidad con las normas decreto 1469 de 2010, Ley 142 de 1994. urbanísticas adoptadas en el Plan de Ordenamiento.</v>
          </cell>
          <cell r="I31" t="str">
            <v xml:space="preserve">Entrega de resolución de licencia intervención del espacio público entre 15 y 30 días hábiles dependiendo el caso. </v>
          </cell>
        </row>
      </sheetData>
      <sheetData sheetId="6">
        <row r="10">
          <cell r="C10" t="str">
            <v>Rara Vez</v>
          </cell>
          <cell r="D10" t="str">
            <v>Moderado</v>
          </cell>
          <cell r="E10" t="str">
            <v>Moderado</v>
          </cell>
        </row>
      </sheetData>
      <sheetData sheetId="7"/>
      <sheetData sheetId="8">
        <row r="11">
          <cell r="M11" t="str">
            <v>Reducir_Mitigar</v>
          </cell>
          <cell r="N11" t="str">
            <v>Una vez recibida la solicitud , se realiza un cronograma de visitas a los predios , para revisar la información anexada a la solicitud en los correos recibidos, y tomar evidencias fotograficas con de registro de información.</v>
          </cell>
          <cell r="O11" t="str">
            <v>Evidencias Fotograficas y de registro de información que reposan en la Oficina Socieconomica de la Secretaría de Planeación.</v>
          </cell>
          <cell r="P11" t="str">
            <v xml:space="preserve">Jefe Socioeconomica </v>
          </cell>
          <cell r="Q11" t="str">
            <v>Semanal</v>
          </cell>
          <cell r="R11" t="str">
            <v xml:space="preserve">#Solicitudes / # Resoluciones Realizadas y entregadas </v>
          </cell>
        </row>
        <row r="12">
          <cell r="M12" t="str">
            <v>Reducir_Mitigar</v>
          </cell>
          <cell r="N12" t="str">
            <v>Se realizan visitas a los predios , con acompañamiento de representantes de Empresas Prestadoras de Servicios Publicos , personas de la Comunidad para que sirvan de veedores del proceso de Estratificación.</v>
          </cell>
          <cell r="O12" t="str">
            <v>Actas de las visitas que reposan en la Oficina Socieconomica de la Secretaría de Planeación.</v>
          </cell>
          <cell r="P12" t="str">
            <v xml:space="preserve">Jefe Socioeconomica </v>
          </cell>
          <cell r="Q12" t="str">
            <v>Semanal</v>
          </cell>
          <cell r="R12" t="str">
            <v xml:space="preserve">#Solicitudes / # Resoluciones Realizadas y entregadas </v>
          </cell>
        </row>
        <row r="13">
          <cell r="M13" t="str">
            <v>Reducir_Mitigar</v>
          </cell>
          <cell r="N13" t="str">
            <v>Durante las visitas se diligencian formatos donde se registra la información relacionada con el solicitante  y el predio , para posteriormente revisar si la normativa vigente lo aplica.</v>
          </cell>
          <cell r="O13" t="str">
            <v>Formatos diligenciados con la Información del solicitante y del Predio, que reposan en la Oficina Socieconomica de la Secretaría de Planeación.</v>
          </cell>
          <cell r="P13" t="str">
            <v xml:space="preserve">Jefe Socioeconomica </v>
          </cell>
          <cell r="Q13" t="str">
            <v>Semanal</v>
          </cell>
          <cell r="R13" t="str">
            <v xml:space="preserve">#Solicitudes / # Resoluciones Realizadas y entregadas </v>
          </cell>
        </row>
        <row r="14">
          <cell r="M14" t="str">
            <v>Reducir_Mitigar</v>
          </cell>
          <cell r="N14" t="str">
            <v>Se revisan todas las varibles que se encontrarón en la visita al predio y se consultan en la Plataforma de información Socieconomica del DANE.</v>
          </cell>
          <cell r="O14" t="str">
            <v>Consultas realizadas en la Plataforma de Información Socieconomica del DANE.</v>
          </cell>
          <cell r="P14" t="str">
            <v xml:space="preserve">Jefe Socioeconomica </v>
          </cell>
          <cell r="Q14" t="str">
            <v>Semanal</v>
          </cell>
          <cell r="R14" t="str">
            <v xml:space="preserve">#Solicitudes / # Resoluciones Realizadas y entregadas </v>
          </cell>
        </row>
        <row r="15">
          <cell r="M15" t="str">
            <v>Reducir_Mitigar</v>
          </cell>
          <cell r="N15" t="str">
            <v>Una vez realizada la visita al predio, se relaciona en los registros de consolidados de información,y en Actas  para luego ser Analizada y verificada por Oficina Socieconomica y el Comité de Estratificación.</v>
          </cell>
          <cell r="O15" t="str">
            <v>Actas de Reunión del Comité de Estratificación , que reposan en la Oficina Socieconomica de la Secretaría de Planeación.</v>
          </cell>
          <cell r="P15" t="str">
            <v xml:space="preserve">Jefe Socioeconomica </v>
          </cell>
          <cell r="Q15" t="str">
            <v>Semanal</v>
          </cell>
          <cell r="R15" t="str">
            <v xml:space="preserve">#Solicitudes / # Resoluciones Realizadas y entregadas </v>
          </cell>
        </row>
        <row r="16">
          <cell r="M16" t="str">
            <v>Reducir_Mitigar</v>
          </cell>
          <cell r="N16" t="str">
            <v>Se revisa y analiza  toda la información desde la solicitud , la visita, las Actas, la Normativa, las evidencias, y si es correcta se procede al estudio para su categorización para la elaboración de la resolución de Estratificación.</v>
          </cell>
          <cell r="O16" t="str">
            <v>Archivos, soportes y Evidencias que reposan en la Oficina Socieconomica de la Secretaría de Planeación.</v>
          </cell>
          <cell r="P16" t="str">
            <v xml:space="preserve">Jefe Socioeconomica </v>
          </cell>
          <cell r="Q16" t="str">
            <v>Semanal</v>
          </cell>
          <cell r="R16" t="str">
            <v xml:space="preserve">#Solicitudes / # Resoluciones Realizadas y entregadas </v>
          </cell>
        </row>
        <row r="26">
          <cell r="M26" t="str">
            <v>Reducir_Mitigar</v>
          </cell>
          <cell r="P26" t="str">
            <v>JEFE DE CONTROL Y ORDENAMIENTO  URBANO</v>
          </cell>
        </row>
        <row r="27">
          <cell r="M27" t="str">
            <v>Reducir_Mitigar</v>
          </cell>
          <cell r="P27" t="str">
            <v>JEFE DE CONTROL Y ORDENAMIENTO  URBANO</v>
          </cell>
        </row>
        <row r="28">
          <cell r="M28" t="str">
            <v>Reducir_Mitigar</v>
          </cell>
          <cell r="P28" t="str">
            <v>JEFE DE CONTROL Y ORDENAMIENTO  URBANO</v>
          </cell>
        </row>
        <row r="29">
          <cell r="M29" t="str">
            <v>Reducir_Mitigar</v>
          </cell>
          <cell r="P29" t="str">
            <v>JEFE DE CONTROL Y ORDENAMIENTO  URBANO</v>
          </cell>
        </row>
        <row r="30">
          <cell r="M30" t="str">
            <v>Reducir_Mitigar</v>
          </cell>
          <cell r="P30" t="str">
            <v>JEFE DE CONTROL Y ORDENAMIENTO  URBANO</v>
          </cell>
        </row>
        <row r="31">
          <cell r="M31" t="str">
            <v>Reducir_Mitigar</v>
          </cell>
          <cell r="P31" t="str">
            <v>JEFE DE CONTROL Y ORDENAMIENTO  URBANO</v>
          </cell>
        </row>
        <row r="32">
          <cell r="M32" t="str">
            <v>Reducir_Mitigar</v>
          </cell>
          <cell r="P32" t="str">
            <v>JEFE DE CONTROL Y ORDENAMIENTO  URBANO</v>
          </cell>
        </row>
        <row r="33">
          <cell r="M33" t="str">
            <v>Reducir_Mitigar</v>
          </cell>
          <cell r="P33" t="str">
            <v>JEFE DE CONTROL Y ORDENAMIENTO  URBANO</v>
          </cell>
        </row>
        <row r="34">
          <cell r="M34" t="str">
            <v>Reducir_Mitigar</v>
          </cell>
          <cell r="P34" t="str">
            <v>JEFE DE CONTROL Y ORDENAMIENTO  URBANO</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Control de cambios"/>
      <sheetName val="13 Formulas"/>
    </sheetNames>
    <sheetDataSet>
      <sheetData sheetId="0" refreshError="1"/>
      <sheetData sheetId="1" refreshError="1"/>
      <sheetData sheetId="2" refreshError="1"/>
      <sheetData sheetId="3" refreshError="1"/>
      <sheetData sheetId="4" refreshError="1"/>
      <sheetData sheetId="5" refreshError="1">
        <row r="9">
          <cell r="G9" t="str">
            <v>Omitir o pasar por alto algunos requisitos dentro de la visita de caracterización del predio/familia por parte del contrastista que realiza la actividad</v>
          </cell>
        </row>
        <row r="12">
          <cell r="G12" t="str">
            <v>Omitir o pasar por alto el cumplimiento de requisitos en la revisión técnica y jurídica realizada por parte del área de Titulación de Predios y Legalización de Barrios</v>
          </cell>
          <cell r="I12" t="str">
            <v xml:space="preserve">Después de la revisión jurídica y técnica realizada por el área de Titulación de Predios, se remite la información al Despacho de la Alcaldesa para una revisión en segunda instancia y validar o no la información consignada. </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6"/>
  <sheetViews>
    <sheetView zoomScale="90" zoomScaleNormal="90" workbookViewId="0">
      <selection activeCell="L13" sqref="L12:L13"/>
    </sheetView>
  </sheetViews>
  <sheetFormatPr baseColWidth="10" defaultColWidth="11.42578125" defaultRowHeight="12" x14ac:dyDescent="0.2"/>
  <cols>
    <col min="1" max="1" width="2.85546875" style="245" customWidth="1"/>
    <col min="2" max="3" width="24.7109375" style="245" customWidth="1"/>
    <col min="4" max="4" width="4.7109375" style="245" customWidth="1"/>
    <col min="5" max="5" width="24.7109375" style="245" customWidth="1"/>
    <col min="6" max="6" width="35.85546875" style="245" customWidth="1"/>
    <col min="7" max="7" width="24.7109375" style="245" customWidth="1"/>
    <col min="8" max="8" width="25.85546875" style="245" customWidth="1"/>
    <col min="9" max="9" width="6.28515625" style="245" customWidth="1"/>
    <col min="10" max="16384" width="11.42578125" style="245"/>
  </cols>
  <sheetData>
    <row r="1" spans="2:8" ht="12" customHeight="1" x14ac:dyDescent="0.2">
      <c r="B1" s="434"/>
      <c r="C1" s="435"/>
      <c r="D1" s="435"/>
      <c r="E1" s="619" t="s">
        <v>302</v>
      </c>
      <c r="F1" s="620"/>
      <c r="G1" s="621"/>
      <c r="H1" s="567" t="s">
        <v>321</v>
      </c>
    </row>
    <row r="2" spans="2:8" ht="12" customHeight="1" thickBot="1" x14ac:dyDescent="0.25">
      <c r="B2" s="436"/>
      <c r="C2" s="439"/>
      <c r="D2" s="439"/>
      <c r="E2" s="622"/>
      <c r="F2" s="623"/>
      <c r="G2" s="624"/>
      <c r="H2" s="568"/>
    </row>
    <row r="3" spans="2:8" ht="12" customHeight="1" x14ac:dyDescent="0.2">
      <c r="B3" s="436"/>
      <c r="C3" s="439"/>
      <c r="D3" s="439"/>
      <c r="E3" s="625" t="s">
        <v>304</v>
      </c>
      <c r="F3" s="626"/>
      <c r="G3" s="627"/>
      <c r="H3" s="567" t="s">
        <v>306</v>
      </c>
    </row>
    <row r="4" spans="2:8" ht="12" customHeight="1" thickBot="1" x14ac:dyDescent="0.25">
      <c r="B4" s="436"/>
      <c r="C4" s="439"/>
      <c r="D4" s="439"/>
      <c r="E4" s="628"/>
      <c r="F4" s="629"/>
      <c r="G4" s="630"/>
      <c r="H4" s="568"/>
    </row>
    <row r="5" spans="2:8" ht="12" customHeight="1" x14ac:dyDescent="0.2">
      <c r="B5" s="436"/>
      <c r="C5" s="439"/>
      <c r="D5" s="439"/>
      <c r="E5" s="628"/>
      <c r="F5" s="629"/>
      <c r="G5" s="630"/>
      <c r="H5" s="567" t="s">
        <v>308</v>
      </c>
    </row>
    <row r="6" spans="2:8" ht="12" customHeight="1" x14ac:dyDescent="0.2">
      <c r="B6" s="436"/>
      <c r="C6" s="439"/>
      <c r="D6" s="439"/>
      <c r="E6" s="628"/>
      <c r="F6" s="629"/>
      <c r="G6" s="630"/>
      <c r="H6" s="569"/>
    </row>
    <row r="7" spans="2:8" ht="12.75" customHeight="1" thickBot="1" x14ac:dyDescent="0.25">
      <c r="B7" s="437"/>
      <c r="C7" s="438"/>
      <c r="D7" s="438"/>
      <c r="E7" s="631"/>
      <c r="F7" s="632"/>
      <c r="G7" s="633"/>
      <c r="H7" s="568"/>
    </row>
    <row r="8" spans="2:8" x14ac:dyDescent="0.2">
      <c r="B8" s="641" t="s">
        <v>0</v>
      </c>
      <c r="C8" s="642"/>
      <c r="D8" s="642"/>
      <c r="E8" s="642"/>
      <c r="F8" s="642"/>
      <c r="G8" s="642"/>
      <c r="H8" s="643"/>
    </row>
    <row r="9" spans="2:8" x14ac:dyDescent="0.2">
      <c r="B9" s="246"/>
      <c r="C9" s="247"/>
      <c r="D9" s="247"/>
      <c r="E9" s="247"/>
      <c r="F9" s="247"/>
      <c r="G9" s="247"/>
      <c r="H9" s="248"/>
    </row>
    <row r="10" spans="2:8" s="390" customFormat="1" ht="63" customHeight="1" x14ac:dyDescent="0.2">
      <c r="B10" s="644" t="s">
        <v>1</v>
      </c>
      <c r="C10" s="645"/>
      <c r="D10" s="645"/>
      <c r="E10" s="645"/>
      <c r="F10" s="645"/>
      <c r="G10" s="645"/>
      <c r="H10" s="646"/>
    </row>
    <row r="11" spans="2:8" s="390" customFormat="1" ht="63" customHeight="1" x14ac:dyDescent="0.2">
      <c r="B11" s="647"/>
      <c r="C11" s="648"/>
      <c r="D11" s="648"/>
      <c r="E11" s="648"/>
      <c r="F11" s="648"/>
      <c r="G11" s="648"/>
      <c r="H11" s="649"/>
    </row>
    <row r="12" spans="2:8" s="390" customFormat="1" x14ac:dyDescent="0.2">
      <c r="B12" s="595" t="s">
        <v>2</v>
      </c>
      <c r="C12" s="650"/>
      <c r="D12" s="650"/>
      <c r="E12" s="650"/>
      <c r="F12" s="650"/>
      <c r="G12" s="650"/>
      <c r="H12" s="651"/>
    </row>
    <row r="13" spans="2:8" s="390" customFormat="1" ht="60" customHeight="1" x14ac:dyDescent="0.2">
      <c r="B13" s="592" t="s">
        <v>3</v>
      </c>
      <c r="C13" s="593"/>
      <c r="D13" s="593"/>
      <c r="E13" s="593"/>
      <c r="F13" s="593"/>
      <c r="G13" s="593"/>
      <c r="H13" s="594"/>
    </row>
    <row r="14" spans="2:8" x14ac:dyDescent="0.2">
      <c r="B14" s="249"/>
      <c r="C14" s="250"/>
      <c r="D14" s="250"/>
      <c r="E14" s="250"/>
      <c r="F14" s="250"/>
      <c r="G14" s="250"/>
      <c r="H14" s="251"/>
    </row>
    <row r="15" spans="2:8" ht="20.45" customHeight="1" x14ac:dyDescent="0.2">
      <c r="B15" s="607" t="s">
        <v>4</v>
      </c>
      <c r="C15" s="608"/>
      <c r="D15" s="608"/>
      <c r="E15" s="608"/>
      <c r="F15" s="608"/>
      <c r="G15" s="608"/>
      <c r="H15" s="609"/>
    </row>
    <row r="16" spans="2:8" x14ac:dyDescent="0.2">
      <c r="B16" s="410"/>
      <c r="C16" s="411"/>
      <c r="D16" s="411"/>
      <c r="E16" s="411"/>
      <c r="F16" s="411"/>
      <c r="G16" s="411"/>
      <c r="H16" s="412"/>
    </row>
    <row r="17" spans="2:8" ht="20.45" customHeight="1" x14ac:dyDescent="0.2">
      <c r="B17" s="610" t="s">
        <v>5</v>
      </c>
      <c r="C17" s="611"/>
      <c r="D17" s="611"/>
      <c r="E17" s="611"/>
      <c r="F17" s="611"/>
      <c r="G17" s="611"/>
      <c r="H17" s="612"/>
    </row>
    <row r="18" spans="2:8" ht="20.45" customHeight="1" x14ac:dyDescent="0.2">
      <c r="B18" s="616" t="s">
        <v>6</v>
      </c>
      <c r="C18" s="617"/>
      <c r="D18" s="617"/>
      <c r="E18" s="617"/>
      <c r="F18" s="617"/>
      <c r="G18" s="617"/>
      <c r="H18" s="618"/>
    </row>
    <row r="19" spans="2:8" ht="20.45" customHeight="1" x14ac:dyDescent="0.2">
      <c r="B19" s="414"/>
      <c r="C19" s="415"/>
      <c r="D19" s="415"/>
      <c r="E19" s="415"/>
      <c r="F19" s="415"/>
      <c r="G19" s="415"/>
      <c r="H19" s="416"/>
    </row>
    <row r="20" spans="2:8" ht="27" customHeight="1" x14ac:dyDescent="0.2">
      <c r="B20" s="636" t="s">
        <v>7</v>
      </c>
      <c r="C20" s="637"/>
      <c r="D20" s="637"/>
      <c r="E20" s="637"/>
      <c r="F20" s="637"/>
      <c r="G20" s="637"/>
      <c r="H20" s="638"/>
    </row>
    <row r="21" spans="2:8" s="166" customFormat="1" ht="20.45" customHeight="1" x14ac:dyDescent="0.2">
      <c r="B21" s="414"/>
      <c r="C21" s="415"/>
      <c r="D21" s="415"/>
      <c r="E21" s="415"/>
      <c r="F21" s="415"/>
      <c r="G21" s="415"/>
      <c r="H21" s="416"/>
    </row>
    <row r="22" spans="2:8" ht="20.45" customHeight="1" x14ac:dyDescent="0.2">
      <c r="B22" s="607" t="s">
        <v>8</v>
      </c>
      <c r="C22" s="614"/>
      <c r="D22" s="614"/>
      <c r="E22" s="614"/>
      <c r="F22" s="614"/>
      <c r="G22" s="614"/>
      <c r="H22" s="615"/>
    </row>
    <row r="23" spans="2:8" ht="9" customHeight="1" x14ac:dyDescent="0.2">
      <c r="B23" s="613"/>
      <c r="C23" s="614"/>
      <c r="D23" s="614"/>
      <c r="E23" s="614"/>
      <c r="F23" s="614"/>
      <c r="G23" s="614"/>
      <c r="H23" s="615"/>
    </row>
    <row r="24" spans="2:8" x14ac:dyDescent="0.2">
      <c r="B24" s="607" t="s">
        <v>9</v>
      </c>
      <c r="C24" s="614"/>
      <c r="D24" s="614"/>
      <c r="E24" s="614"/>
      <c r="F24" s="614"/>
      <c r="G24" s="614"/>
      <c r="H24" s="615"/>
    </row>
    <row r="25" spans="2:8" x14ac:dyDescent="0.2">
      <c r="B25" s="404"/>
      <c r="C25" s="413"/>
      <c r="D25" s="413"/>
      <c r="E25" s="413"/>
      <c r="F25" s="413"/>
      <c r="G25" s="413"/>
      <c r="H25" s="406"/>
    </row>
    <row r="26" spans="2:8" ht="18.600000000000001" customHeight="1" x14ac:dyDescent="0.2">
      <c r="B26" s="613" t="s">
        <v>10</v>
      </c>
      <c r="C26" s="614"/>
      <c r="D26" s="614"/>
      <c r="E26" s="614"/>
      <c r="F26" s="614"/>
      <c r="G26" s="614"/>
      <c r="H26" s="615"/>
    </row>
    <row r="27" spans="2:8" ht="18.600000000000001" customHeight="1" x14ac:dyDescent="0.2">
      <c r="B27" s="404"/>
      <c r="C27" s="413"/>
      <c r="D27" s="413"/>
      <c r="E27" s="413"/>
      <c r="F27" s="413"/>
      <c r="G27" s="413"/>
      <c r="H27" s="406"/>
    </row>
    <row r="28" spans="2:8" ht="27.75" customHeight="1" x14ac:dyDescent="0.2">
      <c r="B28" s="602" t="s">
        <v>11</v>
      </c>
      <c r="C28" s="603"/>
      <c r="D28" s="603"/>
      <c r="E28" s="603"/>
      <c r="F28" s="603"/>
      <c r="G28" s="603"/>
      <c r="H28" s="604"/>
    </row>
    <row r="29" spans="2:8" ht="18.600000000000001" customHeight="1" thickBot="1" x14ac:dyDescent="0.25">
      <c r="B29" s="262"/>
      <c r="C29" s="405"/>
      <c r="D29" s="405"/>
      <c r="E29" s="405"/>
      <c r="F29" s="405"/>
      <c r="G29" s="405"/>
      <c r="H29" s="263"/>
    </row>
    <row r="30" spans="2:8" ht="12.75" thickTop="1" x14ac:dyDescent="0.2">
      <c r="B30" s="417"/>
      <c r="C30" s="598" t="s">
        <v>12</v>
      </c>
      <c r="D30" s="599"/>
      <c r="E30" s="580" t="s">
        <v>13</v>
      </c>
      <c r="F30" s="581"/>
      <c r="G30" s="252"/>
      <c r="H30" s="418"/>
    </row>
    <row r="31" spans="2:8" x14ac:dyDescent="0.2">
      <c r="B31" s="417"/>
      <c r="C31" s="586" t="s">
        <v>14</v>
      </c>
      <c r="D31" s="587"/>
      <c r="E31" s="588" t="s">
        <v>15</v>
      </c>
      <c r="F31" s="589"/>
      <c r="G31" s="252"/>
      <c r="H31" s="418"/>
    </row>
    <row r="32" spans="2:8" ht="15.95" customHeight="1" x14ac:dyDescent="0.2">
      <c r="B32" s="417"/>
      <c r="C32" s="586" t="s">
        <v>16</v>
      </c>
      <c r="D32" s="587"/>
      <c r="E32" s="588" t="s">
        <v>17</v>
      </c>
      <c r="F32" s="589"/>
      <c r="G32" s="252"/>
      <c r="H32" s="418"/>
    </row>
    <row r="33" spans="2:8" ht="35.25" customHeight="1" x14ac:dyDescent="0.2">
      <c r="B33" s="417"/>
      <c r="C33" s="586" t="s">
        <v>18</v>
      </c>
      <c r="D33" s="587"/>
      <c r="E33" s="588" t="s">
        <v>19</v>
      </c>
      <c r="F33" s="589"/>
      <c r="G33" s="252"/>
      <c r="H33" s="418"/>
    </row>
    <row r="34" spans="2:8" ht="25.5" customHeight="1" x14ac:dyDescent="0.2">
      <c r="B34" s="417"/>
      <c r="C34" s="586" t="s">
        <v>20</v>
      </c>
      <c r="D34" s="587"/>
      <c r="E34" s="588" t="s">
        <v>21</v>
      </c>
      <c r="F34" s="589"/>
      <c r="G34" s="252"/>
      <c r="H34" s="418"/>
    </row>
    <row r="35" spans="2:8" ht="24.95" customHeight="1" x14ac:dyDescent="0.2">
      <c r="B35" s="417"/>
      <c r="C35" s="586" t="s">
        <v>22</v>
      </c>
      <c r="D35" s="587"/>
      <c r="E35" s="588" t="s">
        <v>23</v>
      </c>
      <c r="F35" s="589"/>
      <c r="G35" s="252"/>
      <c r="H35" s="418"/>
    </row>
    <row r="36" spans="2:8" ht="20.45" customHeight="1" x14ac:dyDescent="0.2">
      <c r="B36" s="417"/>
      <c r="C36" s="586" t="s">
        <v>24</v>
      </c>
      <c r="D36" s="587"/>
      <c r="E36" s="588" t="s">
        <v>25</v>
      </c>
      <c r="F36" s="589"/>
      <c r="G36" s="252"/>
      <c r="H36" s="418"/>
    </row>
    <row r="37" spans="2:8" ht="29.45" customHeight="1" x14ac:dyDescent="0.2">
      <c r="B37" s="417"/>
      <c r="C37" s="574" t="s">
        <v>26</v>
      </c>
      <c r="D37" s="575"/>
      <c r="E37" s="576" t="s">
        <v>27</v>
      </c>
      <c r="F37" s="577"/>
      <c r="G37" s="252"/>
      <c r="H37" s="418"/>
    </row>
    <row r="38" spans="2:8" ht="23.1" customHeight="1" x14ac:dyDescent="0.2">
      <c r="B38" s="417"/>
      <c r="C38" s="574" t="s">
        <v>28</v>
      </c>
      <c r="D38" s="575"/>
      <c r="E38" s="576" t="s">
        <v>29</v>
      </c>
      <c r="F38" s="577"/>
      <c r="G38" s="252"/>
      <c r="H38" s="418"/>
    </row>
    <row r="39" spans="2:8" ht="47.1" customHeight="1" x14ac:dyDescent="0.2">
      <c r="B39" s="417"/>
      <c r="C39" s="574" t="s">
        <v>30</v>
      </c>
      <c r="D39" s="575"/>
      <c r="E39" s="576" t="s">
        <v>31</v>
      </c>
      <c r="F39" s="577"/>
      <c r="G39" s="252"/>
      <c r="H39" s="418"/>
    </row>
    <row r="40" spans="2:8" ht="69.75" customHeight="1" x14ac:dyDescent="0.2">
      <c r="B40" s="417"/>
      <c r="C40" s="574" t="s">
        <v>32</v>
      </c>
      <c r="D40" s="575"/>
      <c r="E40" s="576" t="s">
        <v>33</v>
      </c>
      <c r="F40" s="577"/>
      <c r="G40" s="252"/>
      <c r="H40" s="418"/>
    </row>
    <row r="41" spans="2:8" x14ac:dyDescent="0.2">
      <c r="B41" s="419"/>
      <c r="C41" s="253"/>
      <c r="D41" s="253"/>
      <c r="E41" s="254"/>
      <c r="F41" s="254"/>
      <c r="G41" s="255"/>
      <c r="H41" s="420"/>
    </row>
    <row r="42" spans="2:8" ht="54.75" customHeight="1" x14ac:dyDescent="0.2">
      <c r="B42" s="602" t="s">
        <v>34</v>
      </c>
      <c r="C42" s="603"/>
      <c r="D42" s="603"/>
      <c r="E42" s="603"/>
      <c r="F42" s="603"/>
      <c r="G42" s="603"/>
      <c r="H42" s="604"/>
    </row>
    <row r="43" spans="2:8" ht="14.45" customHeight="1" thickBot="1" x14ac:dyDescent="0.25">
      <c r="B43" s="256"/>
      <c r="C43" s="257"/>
      <c r="D43" s="257"/>
      <c r="E43" s="257"/>
      <c r="F43" s="257"/>
      <c r="G43" s="257"/>
      <c r="H43" s="258"/>
    </row>
    <row r="44" spans="2:8" ht="14.45" customHeight="1" thickTop="1" x14ac:dyDescent="0.2">
      <c r="B44" s="256"/>
      <c r="C44" s="590" t="s">
        <v>35</v>
      </c>
      <c r="D44" s="591"/>
      <c r="E44" s="580" t="s">
        <v>13</v>
      </c>
      <c r="F44" s="581"/>
      <c r="G44" s="257"/>
      <c r="H44" s="258"/>
    </row>
    <row r="45" spans="2:8" ht="52.5" customHeight="1" x14ac:dyDescent="0.2">
      <c r="B45" s="256"/>
      <c r="C45" s="639" t="s">
        <v>36</v>
      </c>
      <c r="D45" s="640"/>
      <c r="E45" s="576" t="s">
        <v>37</v>
      </c>
      <c r="F45" s="577"/>
      <c r="G45" s="257"/>
      <c r="H45" s="258"/>
    </row>
    <row r="46" spans="2:8" ht="23.45" customHeight="1" x14ac:dyDescent="0.2">
      <c r="B46" s="256"/>
      <c r="C46" s="574" t="s">
        <v>38</v>
      </c>
      <c r="D46" s="575"/>
      <c r="E46" s="576" t="s">
        <v>39</v>
      </c>
      <c r="F46" s="577"/>
      <c r="G46" s="257"/>
      <c r="H46" s="258"/>
    </row>
    <row r="47" spans="2:8" ht="57.75" customHeight="1" x14ac:dyDescent="0.2">
      <c r="B47" s="256"/>
      <c r="C47" s="574" t="s">
        <v>40</v>
      </c>
      <c r="D47" s="575"/>
      <c r="E47" s="576" t="s">
        <v>41</v>
      </c>
      <c r="F47" s="577"/>
      <c r="G47" s="257"/>
      <c r="H47" s="258"/>
    </row>
    <row r="48" spans="2:8" ht="77.45" customHeight="1" x14ac:dyDescent="0.2">
      <c r="B48" s="256"/>
      <c r="C48" s="574" t="s">
        <v>42</v>
      </c>
      <c r="D48" s="575"/>
      <c r="E48" s="576" t="s">
        <v>43</v>
      </c>
      <c r="F48" s="577"/>
      <c r="G48" s="257"/>
      <c r="H48" s="258"/>
    </row>
    <row r="49" spans="2:8" ht="36.950000000000003" customHeight="1" x14ac:dyDescent="0.2">
      <c r="B49" s="256"/>
      <c r="C49" s="574" t="s">
        <v>44</v>
      </c>
      <c r="D49" s="575"/>
      <c r="E49" s="576" t="s">
        <v>45</v>
      </c>
      <c r="F49" s="577"/>
      <c r="G49" s="257"/>
      <c r="H49" s="258"/>
    </row>
    <row r="50" spans="2:8" ht="34.5" customHeight="1" x14ac:dyDescent="0.2">
      <c r="B50" s="256"/>
      <c r="C50" s="634" t="s">
        <v>46</v>
      </c>
      <c r="D50" s="635"/>
      <c r="E50" s="572" t="s">
        <v>47</v>
      </c>
      <c r="F50" s="573"/>
      <c r="G50" s="257"/>
      <c r="H50" s="258"/>
    </row>
    <row r="51" spans="2:8" ht="32.450000000000003" customHeight="1" x14ac:dyDescent="0.2">
      <c r="B51" s="256"/>
      <c r="G51" s="257"/>
      <c r="H51" s="258"/>
    </row>
    <row r="52" spans="2:8" x14ac:dyDescent="0.2">
      <c r="B52" s="256"/>
      <c r="C52" s="257"/>
      <c r="D52" s="257"/>
      <c r="E52" s="257"/>
      <c r="F52" s="257"/>
      <c r="G52" s="257"/>
      <c r="H52" s="258"/>
    </row>
    <row r="53" spans="2:8" ht="54" customHeight="1" x14ac:dyDescent="0.2">
      <c r="B53" s="602" t="s">
        <v>48</v>
      </c>
      <c r="C53" s="603"/>
      <c r="D53" s="603"/>
      <c r="E53" s="603"/>
      <c r="F53" s="603"/>
      <c r="G53" s="603"/>
      <c r="H53" s="604"/>
    </row>
    <row r="54" spans="2:8" x14ac:dyDescent="0.2">
      <c r="B54" s="262"/>
      <c r="C54" s="405"/>
      <c r="D54" s="405"/>
      <c r="E54" s="405"/>
      <c r="F54" s="405"/>
      <c r="G54" s="405"/>
      <c r="H54" s="263"/>
    </row>
    <row r="55" spans="2:8" ht="12.75" thickBot="1" x14ac:dyDescent="0.25">
      <c r="B55" s="262"/>
      <c r="C55" s="405"/>
      <c r="D55" s="405"/>
      <c r="E55" s="405"/>
      <c r="F55" s="405"/>
      <c r="G55" s="405"/>
      <c r="H55" s="263"/>
    </row>
    <row r="56" spans="2:8" ht="12.75" thickTop="1" x14ac:dyDescent="0.2">
      <c r="B56" s="417"/>
      <c r="C56" s="598" t="s">
        <v>12</v>
      </c>
      <c r="D56" s="599"/>
      <c r="E56" s="580" t="s">
        <v>13</v>
      </c>
      <c r="F56" s="581"/>
      <c r="G56" s="252"/>
      <c r="H56" s="418"/>
    </row>
    <row r="57" spans="2:8" x14ac:dyDescent="0.2">
      <c r="B57" s="417"/>
      <c r="C57" s="586" t="s">
        <v>49</v>
      </c>
      <c r="D57" s="587"/>
      <c r="E57" s="588" t="s">
        <v>50</v>
      </c>
      <c r="F57" s="589"/>
      <c r="G57" s="252"/>
      <c r="H57" s="418"/>
    </row>
    <row r="58" spans="2:8" x14ac:dyDescent="0.2">
      <c r="B58" s="417"/>
      <c r="C58" s="586" t="s">
        <v>51</v>
      </c>
      <c r="D58" s="587"/>
      <c r="E58" s="588" t="s">
        <v>50</v>
      </c>
      <c r="F58" s="589"/>
      <c r="G58" s="252"/>
      <c r="H58" s="418"/>
    </row>
    <row r="59" spans="2:8" x14ac:dyDescent="0.2">
      <c r="B59" s="417"/>
      <c r="C59" s="586" t="s">
        <v>52</v>
      </c>
      <c r="D59" s="587"/>
      <c r="E59" s="588" t="s">
        <v>53</v>
      </c>
      <c r="F59" s="589"/>
      <c r="G59" s="252"/>
      <c r="H59" s="418"/>
    </row>
    <row r="60" spans="2:8" x14ac:dyDescent="0.2">
      <c r="B60" s="417"/>
      <c r="C60" s="586" t="s">
        <v>54</v>
      </c>
      <c r="D60" s="587"/>
      <c r="E60" s="588" t="s">
        <v>53</v>
      </c>
      <c r="F60" s="589"/>
      <c r="G60" s="252"/>
      <c r="H60" s="418"/>
    </row>
    <row r="61" spans="2:8" ht="34.5" customHeight="1" x14ac:dyDescent="0.2">
      <c r="B61" s="417"/>
      <c r="C61" s="582" t="s">
        <v>55</v>
      </c>
      <c r="D61" s="583"/>
      <c r="E61" s="584" t="s">
        <v>56</v>
      </c>
      <c r="F61" s="585"/>
      <c r="G61" s="252"/>
      <c r="H61" s="418"/>
    </row>
    <row r="62" spans="2:8" x14ac:dyDescent="0.2">
      <c r="B62" s="417"/>
      <c r="G62" s="252"/>
      <c r="H62" s="418"/>
    </row>
    <row r="63" spans="2:8" ht="12" customHeight="1" x14ac:dyDescent="0.2">
      <c r="B63" s="417"/>
      <c r="G63" s="252"/>
      <c r="H63" s="418"/>
    </row>
    <row r="64" spans="2:8" ht="18.600000000000001" customHeight="1" x14ac:dyDescent="0.2">
      <c r="B64" s="602" t="s">
        <v>57</v>
      </c>
      <c r="C64" s="603"/>
      <c r="D64" s="603"/>
      <c r="E64" s="603"/>
      <c r="F64" s="603"/>
      <c r="G64" s="603"/>
      <c r="H64" s="604"/>
    </row>
    <row r="65" spans="2:8" ht="18.600000000000001" customHeight="1" x14ac:dyDescent="0.2">
      <c r="B65" s="259"/>
      <c r="C65" s="260"/>
      <c r="D65" s="260"/>
      <c r="E65" s="260"/>
      <c r="F65" s="260"/>
      <c r="G65" s="260"/>
      <c r="H65" s="261"/>
    </row>
    <row r="66" spans="2:8" ht="63.75" customHeight="1" x14ac:dyDescent="0.2">
      <c r="B66" s="613" t="s">
        <v>58</v>
      </c>
      <c r="C66" s="614"/>
      <c r="D66" s="614"/>
      <c r="E66" s="614"/>
      <c r="F66" s="614"/>
      <c r="G66" s="614"/>
      <c r="H66" s="615"/>
    </row>
    <row r="67" spans="2:8" ht="18.600000000000001" customHeight="1" thickBot="1" x14ac:dyDescent="0.25">
      <c r="B67" s="262"/>
      <c r="C67" s="405"/>
      <c r="D67" s="405"/>
      <c r="E67" s="405"/>
      <c r="F67" s="405"/>
      <c r="G67" s="405"/>
      <c r="H67" s="263"/>
    </row>
    <row r="68" spans="2:8" ht="18.600000000000001" customHeight="1" thickTop="1" x14ac:dyDescent="0.2">
      <c r="B68" s="262"/>
      <c r="C68" s="590" t="s">
        <v>35</v>
      </c>
      <c r="D68" s="591"/>
      <c r="E68" s="580" t="s">
        <v>13</v>
      </c>
      <c r="F68" s="581"/>
      <c r="G68" s="405"/>
      <c r="H68" s="263"/>
    </row>
    <row r="69" spans="2:8" ht="53.1" customHeight="1" x14ac:dyDescent="0.2">
      <c r="B69" s="262"/>
      <c r="C69" s="605" t="s">
        <v>59</v>
      </c>
      <c r="D69" s="606"/>
      <c r="E69" s="576" t="s">
        <v>60</v>
      </c>
      <c r="F69" s="577"/>
      <c r="G69" s="405"/>
      <c r="H69" s="263"/>
    </row>
    <row r="70" spans="2:8" ht="113.25" customHeight="1" x14ac:dyDescent="0.2">
      <c r="B70" s="262"/>
      <c r="C70" s="570" t="s">
        <v>61</v>
      </c>
      <c r="D70" s="571"/>
      <c r="E70" s="578" t="s">
        <v>62</v>
      </c>
      <c r="F70" s="579"/>
      <c r="G70" s="405"/>
      <c r="H70" s="263"/>
    </row>
    <row r="71" spans="2:8" ht="54" customHeight="1" x14ac:dyDescent="0.2">
      <c r="B71" s="262"/>
      <c r="C71" s="570" t="s">
        <v>63</v>
      </c>
      <c r="D71" s="571"/>
      <c r="E71" s="576" t="s">
        <v>64</v>
      </c>
      <c r="F71" s="577"/>
      <c r="G71" s="405"/>
      <c r="H71" s="263"/>
    </row>
    <row r="72" spans="2:8" ht="51.95" customHeight="1" x14ac:dyDescent="0.2">
      <c r="B72" s="262"/>
      <c r="C72" s="570" t="s">
        <v>65</v>
      </c>
      <c r="D72" s="571"/>
      <c r="E72" s="576" t="s">
        <v>66</v>
      </c>
      <c r="F72" s="577"/>
      <c r="G72" s="405"/>
      <c r="H72" s="263"/>
    </row>
    <row r="73" spans="2:8" ht="53.45" customHeight="1" x14ac:dyDescent="0.2">
      <c r="B73" s="262"/>
      <c r="C73" s="570" t="s">
        <v>67</v>
      </c>
      <c r="D73" s="571"/>
      <c r="E73" s="576" t="s">
        <v>68</v>
      </c>
      <c r="F73" s="577"/>
      <c r="G73" s="405"/>
      <c r="H73" s="263"/>
    </row>
    <row r="74" spans="2:8" ht="48.6" customHeight="1" x14ac:dyDescent="0.2">
      <c r="B74" s="262"/>
      <c r="C74" s="570" t="s">
        <v>69</v>
      </c>
      <c r="D74" s="571"/>
      <c r="E74" s="576" t="s">
        <v>70</v>
      </c>
      <c r="F74" s="577"/>
      <c r="G74" s="405"/>
      <c r="H74" s="263"/>
    </row>
    <row r="75" spans="2:8" ht="49.5" customHeight="1" x14ac:dyDescent="0.2">
      <c r="B75" s="262"/>
      <c r="C75" s="570" t="s">
        <v>71</v>
      </c>
      <c r="D75" s="571"/>
      <c r="E75" s="576" t="s">
        <v>72</v>
      </c>
      <c r="F75" s="577"/>
      <c r="G75" s="405"/>
      <c r="H75" s="263"/>
    </row>
    <row r="76" spans="2:8" ht="50.1" customHeight="1" x14ac:dyDescent="0.2">
      <c r="B76" s="262"/>
      <c r="C76" s="570" t="s">
        <v>73</v>
      </c>
      <c r="D76" s="571"/>
      <c r="E76" s="576" t="s">
        <v>74</v>
      </c>
      <c r="F76" s="577"/>
      <c r="G76" s="405"/>
      <c r="H76" s="263"/>
    </row>
    <row r="77" spans="2:8" ht="34.5" customHeight="1" x14ac:dyDescent="0.2">
      <c r="B77" s="262"/>
      <c r="C77" s="570" t="s">
        <v>75</v>
      </c>
      <c r="D77" s="571"/>
      <c r="E77" s="576" t="s">
        <v>74</v>
      </c>
      <c r="F77" s="577"/>
      <c r="G77" s="405"/>
      <c r="H77" s="263"/>
    </row>
    <row r="78" spans="2:8" ht="34.5" customHeight="1" x14ac:dyDescent="0.2">
      <c r="B78" s="262"/>
      <c r="C78" s="570" t="s">
        <v>76</v>
      </c>
      <c r="D78" s="571"/>
      <c r="E78" s="576" t="s">
        <v>77</v>
      </c>
      <c r="F78" s="577"/>
      <c r="G78" s="405"/>
      <c r="H78" s="263"/>
    </row>
    <row r="79" spans="2:8" ht="34.5" customHeight="1" x14ac:dyDescent="0.2">
      <c r="B79" s="262"/>
      <c r="C79" s="570" t="s">
        <v>78</v>
      </c>
      <c r="D79" s="571"/>
      <c r="E79" s="576" t="s">
        <v>79</v>
      </c>
      <c r="F79" s="577"/>
      <c r="G79" s="405"/>
      <c r="H79" s="263"/>
    </row>
    <row r="80" spans="2:8" ht="34.5" customHeight="1" x14ac:dyDescent="0.2">
      <c r="B80" s="262"/>
      <c r="C80" s="570" t="s">
        <v>80</v>
      </c>
      <c r="D80" s="571"/>
      <c r="E80" s="576" t="s">
        <v>81</v>
      </c>
      <c r="F80" s="577"/>
      <c r="G80" s="405"/>
      <c r="H80" s="263"/>
    </row>
    <row r="81" spans="2:8" ht="18.600000000000001" customHeight="1" x14ac:dyDescent="0.2">
      <c r="B81" s="262"/>
      <c r="C81" s="570" t="s">
        <v>82</v>
      </c>
      <c r="D81" s="571"/>
      <c r="E81" s="576" t="s">
        <v>83</v>
      </c>
      <c r="F81" s="577"/>
      <c r="G81" s="405"/>
      <c r="H81" s="263"/>
    </row>
    <row r="82" spans="2:8" ht="18.600000000000001" customHeight="1" x14ac:dyDescent="0.2">
      <c r="B82" s="262"/>
      <c r="C82" s="570" t="s">
        <v>84</v>
      </c>
      <c r="D82" s="571"/>
      <c r="E82" s="576" t="s">
        <v>85</v>
      </c>
      <c r="F82" s="577"/>
      <c r="G82" s="405"/>
      <c r="H82" s="263"/>
    </row>
    <row r="83" spans="2:8" ht="78.75" customHeight="1" x14ac:dyDescent="0.2">
      <c r="B83" s="262"/>
      <c r="C83" s="570" t="s">
        <v>86</v>
      </c>
      <c r="D83" s="571"/>
      <c r="E83" s="576" t="s">
        <v>87</v>
      </c>
      <c r="F83" s="577"/>
      <c r="G83" s="405"/>
      <c r="H83" s="263"/>
    </row>
    <row r="84" spans="2:8" ht="39.950000000000003" customHeight="1" x14ac:dyDescent="0.2">
      <c r="B84" s="262"/>
      <c r="C84" s="570" t="s">
        <v>88</v>
      </c>
      <c r="D84" s="571"/>
      <c r="E84" s="576" t="s">
        <v>89</v>
      </c>
      <c r="F84" s="577"/>
      <c r="G84" s="405"/>
      <c r="H84" s="263"/>
    </row>
    <row r="85" spans="2:8" ht="39.950000000000003" customHeight="1" x14ac:dyDescent="0.2">
      <c r="B85" s="262"/>
      <c r="C85" s="570" t="s">
        <v>90</v>
      </c>
      <c r="D85" s="571"/>
      <c r="E85" s="576" t="s">
        <v>91</v>
      </c>
      <c r="F85" s="577"/>
      <c r="G85" s="405"/>
      <c r="H85" s="263"/>
    </row>
    <row r="86" spans="2:8" ht="39.950000000000003" customHeight="1" x14ac:dyDescent="0.2">
      <c r="B86" s="262"/>
      <c r="C86" s="570" t="s">
        <v>92</v>
      </c>
      <c r="D86" s="571"/>
      <c r="E86" s="576" t="s">
        <v>93</v>
      </c>
      <c r="F86" s="577"/>
      <c r="G86" s="405"/>
      <c r="H86" s="263"/>
    </row>
    <row r="87" spans="2:8" ht="39.950000000000003" customHeight="1" x14ac:dyDescent="0.2">
      <c r="B87" s="262"/>
      <c r="C87" s="570" t="s">
        <v>94</v>
      </c>
      <c r="D87" s="571"/>
      <c r="E87" s="576" t="s">
        <v>95</v>
      </c>
      <c r="F87" s="577"/>
      <c r="G87" s="405"/>
      <c r="H87" s="263"/>
    </row>
    <row r="88" spans="2:8" ht="39.950000000000003" customHeight="1" x14ac:dyDescent="0.2">
      <c r="B88" s="262"/>
      <c r="C88" s="570" t="s">
        <v>96</v>
      </c>
      <c r="D88" s="571"/>
      <c r="E88" s="576" t="s">
        <v>97</v>
      </c>
      <c r="F88" s="577"/>
      <c r="G88" s="405"/>
      <c r="H88" s="263"/>
    </row>
    <row r="89" spans="2:8" ht="29.45" customHeight="1" x14ac:dyDescent="0.2">
      <c r="B89" s="262"/>
      <c r="C89" s="600" t="s">
        <v>98</v>
      </c>
      <c r="D89" s="601"/>
      <c r="E89" s="572" t="s">
        <v>99</v>
      </c>
      <c r="F89" s="573"/>
      <c r="G89" s="405"/>
      <c r="H89" s="263"/>
    </row>
    <row r="90" spans="2:8" ht="18.600000000000001" customHeight="1" x14ac:dyDescent="0.2">
      <c r="B90" s="262"/>
      <c r="C90" s="405"/>
      <c r="D90" s="405"/>
      <c r="E90" s="405"/>
      <c r="F90" s="405"/>
      <c r="G90" s="405"/>
      <c r="H90" s="263"/>
    </row>
    <row r="91" spans="2:8" ht="18.600000000000001" customHeight="1" x14ac:dyDescent="0.2">
      <c r="B91" s="602" t="s">
        <v>100</v>
      </c>
      <c r="C91" s="603"/>
      <c r="D91" s="603"/>
      <c r="E91" s="603"/>
      <c r="F91" s="603"/>
      <c r="G91" s="603"/>
      <c r="H91" s="604"/>
    </row>
    <row r="92" spans="2:8" ht="18.600000000000001" customHeight="1" x14ac:dyDescent="0.2">
      <c r="B92" s="262"/>
      <c r="C92" s="405"/>
      <c r="D92" s="405"/>
      <c r="E92" s="405"/>
      <c r="F92" s="405"/>
      <c r="G92" s="405"/>
      <c r="H92" s="263"/>
    </row>
    <row r="93" spans="2:8" ht="29.45" customHeight="1" x14ac:dyDescent="0.2">
      <c r="B93" s="595" t="s">
        <v>101</v>
      </c>
      <c r="C93" s="596"/>
      <c r="D93" s="596"/>
      <c r="E93" s="596"/>
      <c r="F93" s="596"/>
      <c r="G93" s="596"/>
      <c r="H93" s="597"/>
    </row>
    <row r="94" spans="2:8" ht="18.600000000000001" customHeight="1" x14ac:dyDescent="0.2">
      <c r="B94" s="404"/>
      <c r="C94" s="413"/>
      <c r="D94" s="413"/>
      <c r="E94" s="413"/>
      <c r="F94" s="413"/>
      <c r="G94" s="413"/>
      <c r="H94" s="406"/>
    </row>
    <row r="95" spans="2:8" ht="30" customHeight="1" x14ac:dyDescent="0.2">
      <c r="B95" s="613" t="s">
        <v>102</v>
      </c>
      <c r="C95" s="614"/>
      <c r="D95" s="614"/>
      <c r="E95" s="614"/>
      <c r="F95" s="614"/>
      <c r="G95" s="614"/>
      <c r="H95" s="615"/>
    </row>
    <row r="96" spans="2:8" ht="12.75" thickBot="1" x14ac:dyDescent="0.25">
      <c r="B96" s="262"/>
      <c r="C96" s="405"/>
      <c r="D96" s="405"/>
      <c r="E96" s="405"/>
      <c r="F96" s="405"/>
      <c r="G96" s="405"/>
      <c r="H96" s="263"/>
    </row>
    <row r="97" spans="2:8" ht="30" customHeight="1" thickTop="1" x14ac:dyDescent="0.2">
      <c r="B97" s="262"/>
      <c r="C97" s="598" t="s">
        <v>35</v>
      </c>
      <c r="D97" s="599"/>
      <c r="E97" s="580" t="s">
        <v>13</v>
      </c>
      <c r="F97" s="581"/>
      <c r="G97" s="405"/>
      <c r="H97" s="263"/>
    </row>
    <row r="98" spans="2:8" ht="30" customHeight="1" x14ac:dyDescent="0.2">
      <c r="B98" s="262"/>
      <c r="C98" s="570" t="s">
        <v>103</v>
      </c>
      <c r="D98" s="571"/>
      <c r="E98" s="576" t="s">
        <v>104</v>
      </c>
      <c r="F98" s="577"/>
      <c r="G98" s="405"/>
      <c r="H98" s="263"/>
    </row>
    <row r="99" spans="2:8" ht="44.45" customHeight="1" x14ac:dyDescent="0.2">
      <c r="B99" s="262"/>
      <c r="C99" s="570" t="s">
        <v>105</v>
      </c>
      <c r="D99" s="571"/>
      <c r="E99" s="576" t="s">
        <v>106</v>
      </c>
      <c r="F99" s="577"/>
      <c r="G99" s="405"/>
      <c r="H99" s="263"/>
    </row>
    <row r="100" spans="2:8" ht="51" customHeight="1" x14ac:dyDescent="0.2">
      <c r="B100" s="262"/>
      <c r="C100" s="570" t="s">
        <v>107</v>
      </c>
      <c r="D100" s="571"/>
      <c r="E100" s="576" t="s">
        <v>108</v>
      </c>
      <c r="F100" s="577"/>
      <c r="G100" s="405"/>
      <c r="H100" s="263"/>
    </row>
    <row r="101" spans="2:8" ht="76.5" customHeight="1" x14ac:dyDescent="0.2">
      <c r="B101" s="262"/>
      <c r="C101" s="570" t="s">
        <v>109</v>
      </c>
      <c r="D101" s="571"/>
      <c r="E101" s="576" t="s">
        <v>110</v>
      </c>
      <c r="F101" s="577"/>
      <c r="G101" s="405"/>
      <c r="H101" s="263"/>
    </row>
    <row r="102" spans="2:8" ht="30" customHeight="1" x14ac:dyDescent="0.2">
      <c r="B102" s="262"/>
      <c r="C102" s="570" t="s">
        <v>111</v>
      </c>
      <c r="D102" s="571"/>
      <c r="E102" s="576" t="s">
        <v>112</v>
      </c>
      <c r="F102" s="577"/>
      <c r="G102" s="405"/>
      <c r="H102" s="263"/>
    </row>
    <row r="103" spans="2:8" ht="30" customHeight="1" x14ac:dyDescent="0.2">
      <c r="B103" s="262"/>
      <c r="C103" s="570" t="s">
        <v>113</v>
      </c>
      <c r="D103" s="571"/>
      <c r="E103" s="576" t="s">
        <v>114</v>
      </c>
      <c r="F103" s="577"/>
      <c r="G103" s="405"/>
      <c r="H103" s="263"/>
    </row>
    <row r="104" spans="2:8" ht="51" customHeight="1" x14ac:dyDescent="0.2">
      <c r="B104" s="262"/>
      <c r="C104" s="570" t="s">
        <v>115</v>
      </c>
      <c r="D104" s="571"/>
      <c r="E104" s="576" t="s">
        <v>116</v>
      </c>
      <c r="F104" s="577"/>
      <c r="G104" s="405"/>
      <c r="H104" s="263"/>
    </row>
    <row r="105" spans="2:8" ht="53.45" customHeight="1" x14ac:dyDescent="0.2">
      <c r="B105" s="262"/>
      <c r="C105" s="570" t="s">
        <v>117</v>
      </c>
      <c r="D105" s="571"/>
      <c r="E105" s="576" t="s">
        <v>118</v>
      </c>
      <c r="F105" s="577"/>
      <c r="G105" s="405"/>
      <c r="H105" s="263"/>
    </row>
    <row r="106" spans="2:8" ht="23.1" customHeight="1" x14ac:dyDescent="0.2">
      <c r="B106" s="262"/>
      <c r="C106" s="600" t="s">
        <v>119</v>
      </c>
      <c r="D106" s="601"/>
      <c r="E106" s="572" t="s">
        <v>120</v>
      </c>
      <c r="F106" s="573"/>
      <c r="G106" s="405"/>
      <c r="H106" s="263"/>
    </row>
    <row r="107" spans="2:8" ht="30" customHeight="1" x14ac:dyDescent="0.2">
      <c r="B107" s="262"/>
      <c r="C107" s="405"/>
      <c r="D107" s="405"/>
      <c r="E107" s="405"/>
      <c r="F107" s="405"/>
      <c r="G107" s="405"/>
      <c r="H107" s="263"/>
    </row>
    <row r="108" spans="2:8" ht="26.45" customHeight="1" x14ac:dyDescent="0.2">
      <c r="B108" s="595" t="s">
        <v>121</v>
      </c>
      <c r="C108" s="596"/>
      <c r="D108" s="596"/>
      <c r="E108" s="596"/>
      <c r="F108" s="596"/>
      <c r="G108" s="596"/>
      <c r="H108" s="597"/>
    </row>
    <row r="109" spans="2:8" ht="18.600000000000001" customHeight="1" x14ac:dyDescent="0.2">
      <c r="B109" s="407"/>
      <c r="C109" s="408"/>
      <c r="D109" s="408"/>
      <c r="E109" s="408"/>
      <c r="F109" s="408"/>
      <c r="G109" s="408"/>
      <c r="H109" s="409"/>
    </row>
    <row r="110" spans="2:8" ht="18.600000000000001" customHeight="1" x14ac:dyDescent="0.2">
      <c r="B110" s="595" t="s">
        <v>122</v>
      </c>
      <c r="C110" s="596"/>
      <c r="D110" s="596"/>
      <c r="E110" s="596"/>
      <c r="F110" s="596"/>
      <c r="G110" s="596"/>
      <c r="H110" s="597"/>
    </row>
    <row r="111" spans="2:8" ht="18.600000000000001" customHeight="1" x14ac:dyDescent="0.2">
      <c r="B111" s="407"/>
      <c r="C111" s="408"/>
      <c r="D111" s="408"/>
      <c r="E111" s="408"/>
      <c r="F111" s="408"/>
      <c r="G111" s="408"/>
      <c r="H111" s="409"/>
    </row>
    <row r="112" spans="2:8" ht="18.600000000000001" customHeight="1" x14ac:dyDescent="0.2">
      <c r="B112" s="595" t="s">
        <v>123</v>
      </c>
      <c r="C112" s="596"/>
      <c r="D112" s="596"/>
      <c r="E112" s="596"/>
      <c r="F112" s="596"/>
      <c r="G112" s="596"/>
      <c r="H112" s="597"/>
    </row>
    <row r="113" spans="2:8" ht="18.600000000000001" customHeight="1" x14ac:dyDescent="0.2">
      <c r="B113" s="407"/>
      <c r="C113" s="408"/>
      <c r="D113" s="408"/>
      <c r="E113" s="408"/>
      <c r="F113" s="408"/>
      <c r="G113" s="408"/>
      <c r="H113" s="409"/>
    </row>
    <row r="114" spans="2:8" ht="18.600000000000001" customHeight="1" x14ac:dyDescent="0.2">
      <c r="B114" s="595" t="s">
        <v>124</v>
      </c>
      <c r="C114" s="596"/>
      <c r="D114" s="596"/>
      <c r="E114" s="596"/>
      <c r="F114" s="596"/>
      <c r="G114" s="596"/>
      <c r="H114" s="597"/>
    </row>
    <row r="115" spans="2:8" x14ac:dyDescent="0.2">
      <c r="B115" s="262"/>
      <c r="C115" s="264"/>
      <c r="D115" s="264"/>
      <c r="E115" s="264"/>
      <c r="F115" s="264"/>
      <c r="G115" s="264"/>
      <c r="H115" s="265"/>
    </row>
    <row r="116" spans="2:8" x14ac:dyDescent="0.2">
      <c r="B116" s="421"/>
      <c r="H116" s="422"/>
    </row>
  </sheetData>
  <sheetProtection formatColumns="0" formatRows="0" autoFilter="0"/>
  <mergeCells count="141">
    <mergeCell ref="E1:G2"/>
    <mergeCell ref="E3:G7"/>
    <mergeCell ref="E48:F48"/>
    <mergeCell ref="B64:H64"/>
    <mergeCell ref="C50:D50"/>
    <mergeCell ref="C80:D80"/>
    <mergeCell ref="C83:D83"/>
    <mergeCell ref="E83:F83"/>
    <mergeCell ref="C46:D46"/>
    <mergeCell ref="B53:H53"/>
    <mergeCell ref="C56:D56"/>
    <mergeCell ref="E38:F38"/>
    <mergeCell ref="C37:D37"/>
    <mergeCell ref="E37:F37"/>
    <mergeCell ref="C36:D36"/>
    <mergeCell ref="E36:F36"/>
    <mergeCell ref="B20:H20"/>
    <mergeCell ref="C44:D44"/>
    <mergeCell ref="E44:F44"/>
    <mergeCell ref="C45:D45"/>
    <mergeCell ref="E45:F45"/>
    <mergeCell ref="B8:H8"/>
    <mergeCell ref="B10:H11"/>
    <mergeCell ref="B12:H12"/>
    <mergeCell ref="B93:H93"/>
    <mergeCell ref="B95:H95"/>
    <mergeCell ref="E89:F89"/>
    <mergeCell ref="C89:D89"/>
    <mergeCell ref="E104:F104"/>
    <mergeCell ref="E74:F74"/>
    <mergeCell ref="C81:D81"/>
    <mergeCell ref="E81:F81"/>
    <mergeCell ref="E101:F101"/>
    <mergeCell ref="E103:F103"/>
    <mergeCell ref="C104:D104"/>
    <mergeCell ref="C79:D79"/>
    <mergeCell ref="E78:F78"/>
    <mergeCell ref="E79:F79"/>
    <mergeCell ref="E87:F87"/>
    <mergeCell ref="C86:D86"/>
    <mergeCell ref="E86:F86"/>
    <mergeCell ref="C88:D88"/>
    <mergeCell ref="E88:F88"/>
    <mergeCell ref="C77:D77"/>
    <mergeCell ref="C84:D84"/>
    <mergeCell ref="E84:F84"/>
    <mergeCell ref="C85:D85"/>
    <mergeCell ref="E85:F85"/>
    <mergeCell ref="B15:H15"/>
    <mergeCell ref="B17:H17"/>
    <mergeCell ref="B66:H66"/>
    <mergeCell ref="B24:H24"/>
    <mergeCell ref="B26:H26"/>
    <mergeCell ref="B22:H22"/>
    <mergeCell ref="B28:H28"/>
    <mergeCell ref="B23:H23"/>
    <mergeCell ref="B42:H42"/>
    <mergeCell ref="C35:D35"/>
    <mergeCell ref="E35:F35"/>
    <mergeCell ref="C40:D40"/>
    <mergeCell ref="C30:D30"/>
    <mergeCell ref="B18:H18"/>
    <mergeCell ref="C34:D34"/>
    <mergeCell ref="E34:F34"/>
    <mergeCell ref="E40:F40"/>
    <mergeCell ref="C39:D39"/>
    <mergeCell ref="E39:F39"/>
    <mergeCell ref="C38:D38"/>
    <mergeCell ref="E30:F30"/>
    <mergeCell ref="B91:H91"/>
    <mergeCell ref="E71:F71"/>
    <mergeCell ref="C78:D78"/>
    <mergeCell ref="E77:F77"/>
    <mergeCell ref="C32:D32"/>
    <mergeCell ref="E32:F32"/>
    <mergeCell ref="C31:D31"/>
    <mergeCell ref="E31:F31"/>
    <mergeCell ref="E58:F58"/>
    <mergeCell ref="E80:F80"/>
    <mergeCell ref="C87:D87"/>
    <mergeCell ref="C75:D75"/>
    <mergeCell ref="E75:F75"/>
    <mergeCell ref="C76:D76"/>
    <mergeCell ref="E76:F76"/>
    <mergeCell ref="C82:D82"/>
    <mergeCell ref="E82:F82"/>
    <mergeCell ref="C33:D33"/>
    <mergeCell ref="E33:F33"/>
    <mergeCell ref="E68:F68"/>
    <mergeCell ref="C69:D69"/>
    <mergeCell ref="E69:F69"/>
    <mergeCell ref="C72:D72"/>
    <mergeCell ref="E72:F72"/>
    <mergeCell ref="C73:D73"/>
    <mergeCell ref="E73:F73"/>
    <mergeCell ref="C74:D74"/>
    <mergeCell ref="C70:D70"/>
    <mergeCell ref="B114:H114"/>
    <mergeCell ref="C102:D102"/>
    <mergeCell ref="E102:F102"/>
    <mergeCell ref="C97:D97"/>
    <mergeCell ref="E97:F97"/>
    <mergeCell ref="C98:D98"/>
    <mergeCell ref="E98:F98"/>
    <mergeCell ref="C99:D99"/>
    <mergeCell ref="E99:F99"/>
    <mergeCell ref="C103:D103"/>
    <mergeCell ref="E100:F100"/>
    <mergeCell ref="C101:D101"/>
    <mergeCell ref="C105:D105"/>
    <mergeCell ref="E105:F105"/>
    <mergeCell ref="B110:H110"/>
    <mergeCell ref="C106:D106"/>
    <mergeCell ref="E106:F106"/>
    <mergeCell ref="C100:D100"/>
    <mergeCell ref="B108:H108"/>
    <mergeCell ref="B112:H112"/>
    <mergeCell ref="H1:H2"/>
    <mergeCell ref="H3:H4"/>
    <mergeCell ref="H5:H7"/>
    <mergeCell ref="C71:D71"/>
    <mergeCell ref="E50:F50"/>
    <mergeCell ref="C47:D47"/>
    <mergeCell ref="E47:F47"/>
    <mergeCell ref="C49:D49"/>
    <mergeCell ref="E49:F49"/>
    <mergeCell ref="E46:F46"/>
    <mergeCell ref="C48:D48"/>
    <mergeCell ref="E70:F70"/>
    <mergeCell ref="E56:F56"/>
    <mergeCell ref="C61:D61"/>
    <mergeCell ref="E61:F61"/>
    <mergeCell ref="C60:D60"/>
    <mergeCell ref="E60:F60"/>
    <mergeCell ref="C59:D59"/>
    <mergeCell ref="E59:F59"/>
    <mergeCell ref="C57:D57"/>
    <mergeCell ref="E57:F57"/>
    <mergeCell ref="C58:D58"/>
    <mergeCell ref="C68:D68"/>
    <mergeCell ref="B13:H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5"/>
  <sheetViews>
    <sheetView showGridLines="0" view="pageBreakPreview" topLeftCell="A2" zoomScaleNormal="85" zoomScaleSheetLayoutView="100" workbookViewId="0">
      <selection activeCell="E10" sqref="E10:F10"/>
    </sheetView>
  </sheetViews>
  <sheetFormatPr baseColWidth="10" defaultColWidth="11.42578125" defaultRowHeight="12" x14ac:dyDescent="0.25"/>
  <cols>
    <col min="1" max="1" width="24.7109375" style="55" customWidth="1"/>
    <col min="2" max="2" width="36.7109375" style="55" customWidth="1"/>
    <col min="3" max="3" width="22.28515625" style="55" customWidth="1"/>
    <col min="4" max="4" width="29" style="55" customWidth="1"/>
    <col min="5" max="5" width="34.85546875" style="55" customWidth="1"/>
    <col min="6" max="6" width="49.140625" style="55" customWidth="1"/>
    <col min="7" max="7" width="34.42578125" style="55" customWidth="1"/>
    <col min="8" max="25" width="11.42578125" style="55" customWidth="1"/>
    <col min="26" max="26" width="8.140625" style="55" customWidth="1"/>
    <col min="27" max="31" width="32.28515625" style="55" customWidth="1"/>
    <col min="32" max="16373" width="11.42578125" style="55"/>
    <col min="16374" max="16384" width="25.42578125" style="55" customWidth="1"/>
  </cols>
  <sheetData>
    <row r="1" spans="1:6" ht="12" hidden="1" customHeight="1" thickBot="1" x14ac:dyDescent="0.3"/>
    <row r="2" spans="1:6" s="172" customFormat="1" ht="25.5" customHeight="1" thickBot="1" x14ac:dyDescent="0.25">
      <c r="A2" s="160"/>
      <c r="B2" s="220"/>
      <c r="C2" s="652" t="s">
        <v>303</v>
      </c>
      <c r="D2" s="653"/>
      <c r="E2" s="654"/>
      <c r="F2" s="445" t="s">
        <v>321</v>
      </c>
    </row>
    <row r="3" spans="1:6" s="172" customFormat="1" ht="25.5" customHeight="1" thickBot="1" x14ac:dyDescent="0.25">
      <c r="A3" s="441"/>
      <c r="B3" s="157"/>
      <c r="C3" s="656" t="s">
        <v>304</v>
      </c>
      <c r="D3" s="657"/>
      <c r="E3" s="658"/>
      <c r="F3" s="445" t="s">
        <v>306</v>
      </c>
    </row>
    <row r="4" spans="1:6" s="172" customFormat="1" ht="25.5" customHeight="1" thickBot="1" x14ac:dyDescent="0.25">
      <c r="A4" s="442"/>
      <c r="B4" s="443"/>
      <c r="C4" s="659"/>
      <c r="D4" s="660"/>
      <c r="E4" s="661"/>
      <c r="F4" s="446" t="s">
        <v>307</v>
      </c>
    </row>
    <row r="5" spans="1:6" ht="27" customHeight="1" x14ac:dyDescent="0.25">
      <c r="A5" s="425" t="s">
        <v>125</v>
      </c>
      <c r="B5" s="426" t="s">
        <v>300</v>
      </c>
      <c r="E5" s="427" t="s">
        <v>20</v>
      </c>
      <c r="F5" s="444" t="s">
        <v>394</v>
      </c>
    </row>
    <row r="6" spans="1:6" ht="42.75" customHeight="1" x14ac:dyDescent="0.25">
      <c r="A6" s="49" t="s">
        <v>18</v>
      </c>
      <c r="B6" s="75"/>
      <c r="C6" s="267" t="s">
        <v>126</v>
      </c>
      <c r="D6" s="266" t="s">
        <v>480</v>
      </c>
      <c r="E6" s="141" t="s">
        <v>127</v>
      </c>
      <c r="F6" s="266">
        <v>45289</v>
      </c>
    </row>
    <row r="7" spans="1:6" x14ac:dyDescent="0.25">
      <c r="A7" s="157"/>
      <c r="B7" s="274"/>
      <c r="C7" s="274"/>
      <c r="D7" s="268"/>
      <c r="E7" s="218"/>
    </row>
    <row r="8" spans="1:6" ht="21" customHeight="1" x14ac:dyDescent="0.25">
      <c r="A8" s="655" t="s">
        <v>128</v>
      </c>
      <c r="B8" s="655" t="s">
        <v>129</v>
      </c>
      <c r="C8" s="655" t="s">
        <v>130</v>
      </c>
      <c r="D8" s="655" t="s">
        <v>131</v>
      </c>
      <c r="E8" s="655" t="s">
        <v>51</v>
      </c>
      <c r="F8" s="655"/>
    </row>
    <row r="9" spans="1:6" ht="42" customHeight="1" x14ac:dyDescent="0.25">
      <c r="A9" s="655"/>
      <c r="B9" s="655"/>
      <c r="C9" s="655"/>
      <c r="D9" s="655"/>
      <c r="E9" s="655"/>
      <c r="F9" s="655"/>
    </row>
    <row r="10" spans="1:6" ht="73.5" customHeight="1" x14ac:dyDescent="0.25">
      <c r="A10" s="519" t="s">
        <v>132</v>
      </c>
      <c r="B10" s="440" t="str">
        <f>'[4]2 Contexto e Identificación'!B9</f>
        <v>Posibilidad de recibir o solicitar cualquier dádiva o beneficio a nombre propio o de terceros</v>
      </c>
      <c r="C10" s="440" t="str">
        <f>'[4]2 Contexto e Identificación'!C9</f>
        <v xml:space="preserve">Con el fin de </v>
      </c>
      <c r="D10" s="440" t="s">
        <v>481</v>
      </c>
      <c r="E10" s="664" t="s">
        <v>482</v>
      </c>
      <c r="F10" s="665"/>
    </row>
    <row r="11" spans="1:6" ht="58.5" customHeight="1" x14ac:dyDescent="0.25">
      <c r="A11" s="519" t="s">
        <v>133</v>
      </c>
      <c r="B11" s="482" t="s">
        <v>336</v>
      </c>
      <c r="C11" s="483" t="s">
        <v>334</v>
      </c>
      <c r="D11" s="440" t="s">
        <v>483</v>
      </c>
      <c r="E11" s="664" t="str">
        <f>+CONCATENATE(B11," ",C11," ",D11)</f>
        <v>Posibilidad de recibir o solicitar cualquier dádiva o beneficio a nombre propio o de terceros. Con el fin de  Emitir una licencia de Intervención y Ocupación del espacio público, sin el cumplimiento de los requisitos o la norma vigente</v>
      </c>
      <c r="F11" s="665"/>
    </row>
    <row r="12" spans="1:6" s="271" customFormat="1" ht="49.5" customHeight="1" x14ac:dyDescent="0.25">
      <c r="A12" s="519" t="s">
        <v>134</v>
      </c>
      <c r="B12" s="270" t="s">
        <v>129</v>
      </c>
      <c r="C12" s="483" t="s">
        <v>334</v>
      </c>
      <c r="D12" s="440" t="s">
        <v>446</v>
      </c>
      <c r="E12" s="664" t="str">
        <f>'[4]2 Contexto e Identificación'!E9</f>
        <v xml:space="preserve">Posibilidad de recibir o solicitar cualquier dádiva o beneficio a nombre propio o de terceros Con el fin de  
emitir concepto sobre uso de suelo y normas urbanísticas </v>
      </c>
      <c r="F12" s="665"/>
    </row>
    <row r="13" spans="1:6" s="271" customFormat="1" ht="52.5" customHeight="1" x14ac:dyDescent="0.25">
      <c r="A13" s="519" t="s">
        <v>135</v>
      </c>
      <c r="B13" s="270" t="s">
        <v>129</v>
      </c>
      <c r="C13" s="483" t="s">
        <v>334</v>
      </c>
      <c r="D13" s="484" t="s">
        <v>335</v>
      </c>
      <c r="E13" s="664" t="s">
        <v>331</v>
      </c>
      <c r="F13" s="665"/>
    </row>
    <row r="14" spans="1:6" ht="48.75" customHeight="1" x14ac:dyDescent="0.25">
      <c r="A14" s="519" t="s">
        <v>136</v>
      </c>
      <c r="B14" s="270" t="s">
        <v>129</v>
      </c>
      <c r="C14" s="270" t="s">
        <v>377</v>
      </c>
      <c r="D14" s="270" t="s">
        <v>378</v>
      </c>
      <c r="E14" s="664" t="str">
        <f>+CONCATENATE(B12," ",C14," ",D14)</f>
        <v>Posibilidad de recibir o solicitar cualquier dádiva o beneficio a nombre propio o de terceros Para ingresar un funcionario que no haya sido nombrado y no se encuentre posesionado</v>
      </c>
      <c r="F14" s="665"/>
    </row>
    <row r="15" spans="1:6" ht="44.25" customHeight="1" x14ac:dyDescent="0.25">
      <c r="A15" s="519" t="s">
        <v>137</v>
      </c>
      <c r="B15" s="270" t="s">
        <v>129</v>
      </c>
      <c r="C15" s="270" t="s">
        <v>334</v>
      </c>
      <c r="D15" s="270" t="s">
        <v>379</v>
      </c>
      <c r="E15" s="664" t="str">
        <f>+CONCATENATE(B13," ",C15," ",D15)</f>
        <v>Posibilidad de recibir o solicitar cualquier dádiva o beneficio a nombre propio o de terceros Con el fin de  realizar un nombramiento</v>
      </c>
      <c r="F15" s="665"/>
    </row>
    <row r="16" spans="1:6" ht="76.5" customHeight="1" x14ac:dyDescent="0.25">
      <c r="A16" s="519" t="s">
        <v>138</v>
      </c>
      <c r="B16" s="270" t="s">
        <v>129</v>
      </c>
      <c r="C16" s="270" t="s">
        <v>334</v>
      </c>
      <c r="D16" s="270" t="s">
        <v>425</v>
      </c>
      <c r="E16" s="664" t="s">
        <v>426</v>
      </c>
      <c r="F16" s="665"/>
    </row>
    <row r="17" spans="1:6" ht="49.5" customHeight="1" x14ac:dyDescent="0.25">
      <c r="A17" s="519" t="s">
        <v>139</v>
      </c>
      <c r="B17" s="270" t="s">
        <v>129</v>
      </c>
      <c r="C17" s="270" t="s">
        <v>334</v>
      </c>
      <c r="D17" s="270" t="s">
        <v>445</v>
      </c>
      <c r="E17" s="664" t="s">
        <v>428</v>
      </c>
      <c r="F17" s="665"/>
    </row>
    <row r="18" spans="1:6" ht="53.25" customHeight="1" x14ac:dyDescent="0.25">
      <c r="A18" s="519" t="s">
        <v>140</v>
      </c>
      <c r="B18" s="270" t="s">
        <v>129</v>
      </c>
      <c r="C18" s="270" t="s">
        <v>334</v>
      </c>
      <c r="D18" s="270" t="s">
        <v>447</v>
      </c>
      <c r="E18" s="664" t="str">
        <f>+CONCATENATE(B16," ",C18," ",D18)</f>
        <v>Posibilidad de recibir o solicitar cualquier dádiva o beneficio a nombre propio o de terceros Con el fin de  Emitir las Personerìas Jurìdicas de Edificios y Condominios en el Distrito de Santa Marta.</v>
      </c>
      <c r="F18" s="665"/>
    </row>
    <row r="19" spans="1:6" ht="52.5" customHeight="1" x14ac:dyDescent="0.25">
      <c r="A19" s="519" t="s">
        <v>141</v>
      </c>
      <c r="B19" s="270" t="s">
        <v>129</v>
      </c>
      <c r="C19" s="270" t="s">
        <v>334</v>
      </c>
      <c r="D19" s="270" t="s">
        <v>448</v>
      </c>
      <c r="E19" s="664" t="str">
        <f>+CONCATENATE(B17," ",C19," ",D19)</f>
        <v>Posibilidad de recibir o solicitar cualquier dádiva o beneficio a nombre propio o de terceros Con el fin de  Emitir Actos Administrativos a terceros en Procesos de Pagos de sentencias.</v>
      </c>
      <c r="F19" s="665"/>
    </row>
    <row r="20" spans="1:6" ht="35.1" customHeight="1" x14ac:dyDescent="0.25">
      <c r="A20" s="269" t="s">
        <v>140</v>
      </c>
      <c r="B20" s="270"/>
      <c r="C20" s="270"/>
      <c r="D20" s="270"/>
      <c r="E20" s="662" t="str">
        <f t="shared" ref="E20:E31" si="0">+CONCATENATE(B20," ",C20," ",D20)</f>
        <v xml:space="preserve">  </v>
      </c>
      <c r="F20" s="663"/>
    </row>
    <row r="21" spans="1:6" ht="35.1" customHeight="1" x14ac:dyDescent="0.25">
      <c r="A21" s="269" t="s">
        <v>141</v>
      </c>
      <c r="B21" s="270"/>
      <c r="C21" s="270"/>
      <c r="D21" s="270"/>
      <c r="E21" s="662"/>
      <c r="F21" s="663"/>
    </row>
    <row r="22" spans="1:6" ht="35.1" customHeight="1" x14ac:dyDescent="0.25">
      <c r="A22" s="269" t="s">
        <v>142</v>
      </c>
      <c r="B22" s="270"/>
      <c r="C22" s="270"/>
      <c r="D22" s="270"/>
      <c r="E22" s="662" t="str">
        <f t="shared" si="0"/>
        <v xml:space="preserve">  </v>
      </c>
      <c r="F22" s="663"/>
    </row>
    <row r="23" spans="1:6" ht="35.1" customHeight="1" x14ac:dyDescent="0.25">
      <c r="A23" s="269" t="s">
        <v>143</v>
      </c>
      <c r="B23" s="270"/>
      <c r="C23" s="270"/>
      <c r="D23" s="270"/>
      <c r="E23" s="662"/>
      <c r="F23" s="663"/>
    </row>
    <row r="24" spans="1:6" ht="35.1" customHeight="1" x14ac:dyDescent="0.25">
      <c r="A24" s="269" t="s">
        <v>144</v>
      </c>
      <c r="B24" s="270"/>
      <c r="C24" s="270"/>
      <c r="D24" s="270"/>
      <c r="E24" s="662" t="str">
        <f t="shared" si="0"/>
        <v xml:space="preserve">  </v>
      </c>
      <c r="F24" s="663"/>
    </row>
    <row r="25" spans="1:6" ht="35.1" customHeight="1" x14ac:dyDescent="0.25">
      <c r="A25" s="269" t="s">
        <v>145</v>
      </c>
      <c r="B25" s="270"/>
      <c r="C25" s="270"/>
      <c r="D25" s="270"/>
      <c r="E25" s="662" t="str">
        <f t="shared" si="0"/>
        <v xml:space="preserve">  </v>
      </c>
      <c r="F25" s="663"/>
    </row>
    <row r="26" spans="1:6" ht="35.1" customHeight="1" x14ac:dyDescent="0.25">
      <c r="A26" s="269" t="s">
        <v>146</v>
      </c>
      <c r="B26" s="270"/>
      <c r="C26" s="270"/>
      <c r="D26" s="270"/>
      <c r="E26" s="662" t="str">
        <f t="shared" si="0"/>
        <v xml:space="preserve">  </v>
      </c>
      <c r="F26" s="663"/>
    </row>
    <row r="27" spans="1:6" ht="35.1" customHeight="1" x14ac:dyDescent="0.25">
      <c r="A27" s="269" t="s">
        <v>147</v>
      </c>
      <c r="B27" s="270"/>
      <c r="C27" s="270"/>
      <c r="D27" s="270"/>
      <c r="E27" s="662" t="str">
        <f t="shared" si="0"/>
        <v xml:space="preserve">  </v>
      </c>
      <c r="F27" s="663"/>
    </row>
    <row r="28" spans="1:6" ht="35.1" customHeight="1" x14ac:dyDescent="0.25">
      <c r="A28" s="269" t="s">
        <v>148</v>
      </c>
      <c r="B28" s="270"/>
      <c r="C28" s="270"/>
      <c r="D28" s="270"/>
      <c r="E28" s="662" t="str">
        <f t="shared" si="0"/>
        <v xml:space="preserve">  </v>
      </c>
      <c r="F28" s="663"/>
    </row>
    <row r="29" spans="1:6" ht="35.1" customHeight="1" x14ac:dyDescent="0.25">
      <c r="A29" s="269" t="s">
        <v>149</v>
      </c>
      <c r="B29" s="270"/>
      <c r="C29" s="270"/>
      <c r="D29" s="270"/>
      <c r="E29" s="662" t="str">
        <f t="shared" si="0"/>
        <v xml:space="preserve">  </v>
      </c>
      <c r="F29" s="663"/>
    </row>
    <row r="30" spans="1:6" ht="35.1" customHeight="1" x14ac:dyDescent="0.25">
      <c r="A30" s="269" t="s">
        <v>150</v>
      </c>
      <c r="B30" s="270"/>
      <c r="C30" s="270"/>
      <c r="D30" s="270"/>
      <c r="E30" s="662" t="str">
        <f t="shared" si="0"/>
        <v xml:space="preserve">  </v>
      </c>
      <c r="F30" s="663"/>
    </row>
    <row r="31" spans="1:6" ht="35.1" customHeight="1" x14ac:dyDescent="0.25">
      <c r="A31" s="269" t="s">
        <v>151</v>
      </c>
      <c r="B31" s="270"/>
      <c r="C31" s="270"/>
      <c r="D31" s="270"/>
      <c r="E31" s="662" t="str">
        <f t="shared" si="0"/>
        <v xml:space="preserve">  </v>
      </c>
      <c r="F31" s="663"/>
    </row>
    <row r="32" spans="1:6" x14ac:dyDescent="0.25">
      <c r="A32" s="56"/>
      <c r="B32" s="56"/>
      <c r="C32" s="56"/>
      <c r="D32" s="56"/>
      <c r="E32" s="167"/>
    </row>
    <row r="33" spans="1:27" x14ac:dyDescent="0.2">
      <c r="A33" s="172"/>
      <c r="B33" s="172"/>
      <c r="C33" s="172"/>
      <c r="D33" s="172"/>
    </row>
    <row r="34" spans="1:27" x14ac:dyDescent="0.2">
      <c r="A34" s="172"/>
      <c r="B34" s="172"/>
      <c r="C34" s="172"/>
      <c r="D34" s="172"/>
    </row>
    <row r="35" spans="1:27" x14ac:dyDescent="0.25">
      <c r="A35" s="272"/>
      <c r="B35" s="272"/>
      <c r="C35" s="272"/>
      <c r="D35" s="272"/>
    </row>
    <row r="36" spans="1:27" x14ac:dyDescent="0.2">
      <c r="A36" s="172"/>
      <c r="B36" s="172"/>
      <c r="C36" s="172"/>
      <c r="D36" s="172"/>
    </row>
    <row r="37" spans="1:27" x14ac:dyDescent="0.2">
      <c r="A37" s="172"/>
      <c r="B37" s="172"/>
      <c r="C37" s="172"/>
      <c r="D37" s="172"/>
    </row>
    <row r="38" spans="1:27" x14ac:dyDescent="0.2">
      <c r="A38" s="172"/>
      <c r="B38" s="172"/>
      <c r="C38" s="172"/>
      <c r="D38" s="172"/>
    </row>
    <row r="42" spans="1:27" ht="14.25" customHeight="1" x14ac:dyDescent="0.25"/>
    <row r="46" spans="1:27" ht="14.25" customHeight="1" x14ac:dyDescent="0.25">
      <c r="Y46" s="273"/>
    </row>
    <row r="47" spans="1:27" x14ac:dyDescent="0.25">
      <c r="AA47" s="273"/>
    </row>
    <row r="48" spans="1:27" x14ac:dyDescent="0.25">
      <c r="AA48" s="273"/>
    </row>
    <row r="49" spans="27:27" x14ac:dyDescent="0.25">
      <c r="AA49" s="273"/>
    </row>
    <row r="50" spans="27:27" x14ac:dyDescent="0.25">
      <c r="AA50" s="273"/>
    </row>
    <row r="51" spans="27:27" x14ac:dyDescent="0.25">
      <c r="AA51" s="273"/>
    </row>
    <row r="52" spans="27:27" x14ac:dyDescent="0.25">
      <c r="AA52" s="273"/>
    </row>
    <row r="53" spans="27:27" x14ac:dyDescent="0.25">
      <c r="AA53" s="273"/>
    </row>
    <row r="54" spans="27:27" ht="14.25" customHeight="1" x14ac:dyDescent="0.25">
      <c r="AA54" s="273"/>
    </row>
    <row r="55" spans="27:27" x14ac:dyDescent="0.25">
      <c r="AA55" s="273"/>
    </row>
  </sheetData>
  <sheetProtection formatColumns="0" formatRows="0" sort="0" autoFilter="0" pivotTables="0"/>
  <mergeCells count="29">
    <mergeCell ref="E10:F10"/>
    <mergeCell ref="E11:F11"/>
    <mergeCell ref="E12:F12"/>
    <mergeCell ref="E13:F13"/>
    <mergeCell ref="E14:F14"/>
    <mergeCell ref="E15:F15"/>
    <mergeCell ref="E16:F16"/>
    <mergeCell ref="E17:F17"/>
    <mergeCell ref="E18:F18"/>
    <mergeCell ref="E19:F19"/>
    <mergeCell ref="E20:F20"/>
    <mergeCell ref="E21:F21"/>
    <mergeCell ref="E31:F31"/>
    <mergeCell ref="E22:F22"/>
    <mergeCell ref="E23:F23"/>
    <mergeCell ref="E24:F24"/>
    <mergeCell ref="E25:F25"/>
    <mergeCell ref="E26:F26"/>
    <mergeCell ref="E27:F27"/>
    <mergeCell ref="E28:F28"/>
    <mergeCell ref="E29:F29"/>
    <mergeCell ref="E30:F30"/>
    <mergeCell ref="C2:E2"/>
    <mergeCell ref="A8:A9"/>
    <mergeCell ref="B8:B9"/>
    <mergeCell ref="C8:C9"/>
    <mergeCell ref="D8:D9"/>
    <mergeCell ref="E8:F9"/>
    <mergeCell ref="C3:E4"/>
  </mergeCells>
  <phoneticPr fontId="4" type="noConversion"/>
  <dataValidations count="2">
    <dataValidation type="list" allowBlank="1" showInputMessage="1" showErrorMessage="1" sqref="B20:B31 B10:B12" xr:uid="{00000000-0002-0000-0100-000000000000}">
      <formula1>#REF!</formula1>
    </dataValidation>
    <dataValidation type="list" allowBlank="1" showInputMessage="1" showErrorMessage="1" sqref="C10 C20:C31" xr:uid="{00000000-0002-0000-0100-000001000000}">
      <formula1>#REF!</formula1>
    </dataValidation>
  </dataValidations>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view="pageBreakPreview" topLeftCell="A14" zoomScaleNormal="55" zoomScaleSheetLayoutView="100" workbookViewId="0">
      <selection activeCell="H2" sqref="H2"/>
    </sheetView>
  </sheetViews>
  <sheetFormatPr baseColWidth="10" defaultColWidth="14.28515625" defaultRowHeight="12" x14ac:dyDescent="0.25"/>
  <cols>
    <col min="1" max="1" width="17.85546875" style="56" customWidth="1"/>
    <col min="2" max="2" width="45.85546875" style="59" customWidth="1"/>
    <col min="3" max="3" width="25.140625" style="59" customWidth="1"/>
    <col min="4" max="4" width="19.85546875" style="56" customWidth="1"/>
    <col min="5" max="5" width="16.42578125" style="56" customWidth="1"/>
    <col min="6" max="6" width="23.85546875" style="58" customWidth="1"/>
    <col min="7" max="7" width="38.140625" style="58" customWidth="1"/>
    <col min="8" max="8" width="17.140625" style="56" bestFit="1" customWidth="1"/>
    <col min="9" max="9" width="14.140625" style="56" customWidth="1"/>
    <col min="10" max="10" width="16" style="56" customWidth="1"/>
    <col min="11" max="11" width="14.5703125" style="56" customWidth="1"/>
    <col min="12" max="12" width="13.5703125" style="56" customWidth="1"/>
    <col min="13" max="14" width="14" style="56" customWidth="1"/>
    <col min="15" max="15" width="13.7109375" style="56" customWidth="1"/>
    <col min="16" max="16" width="14" style="56" customWidth="1"/>
    <col min="17" max="17" width="14.85546875" style="56" customWidth="1"/>
    <col min="18" max="245" width="11.42578125" style="56" customWidth="1"/>
    <col min="246" max="246" width="12.7109375" style="56" customWidth="1"/>
    <col min="247" max="247" width="47" style="56" customWidth="1"/>
    <col min="248" max="248" width="35" style="56" customWidth="1"/>
    <col min="249" max="16384" width="14.28515625" style="56"/>
  </cols>
  <sheetData>
    <row r="1" spans="1:25" s="175" customFormat="1" ht="36" customHeight="1" thickBot="1" x14ac:dyDescent="0.3">
      <c r="A1" s="685"/>
      <c r="B1" s="686"/>
      <c r="C1" s="666" t="s">
        <v>312</v>
      </c>
      <c r="D1" s="667"/>
      <c r="E1" s="668"/>
      <c r="F1" s="459" t="s">
        <v>321</v>
      </c>
    </row>
    <row r="2" spans="1:25" s="175" customFormat="1" ht="42.75" customHeight="1" thickBot="1" x14ac:dyDescent="0.3">
      <c r="A2" s="687"/>
      <c r="B2" s="688"/>
      <c r="C2" s="691" t="s">
        <v>304</v>
      </c>
      <c r="D2" s="692"/>
      <c r="E2" s="693"/>
      <c r="F2" s="459" t="s">
        <v>306</v>
      </c>
      <c r="X2" s="275"/>
      <c r="Y2" s="304"/>
    </row>
    <row r="3" spans="1:25" s="175" customFormat="1" ht="42.75" customHeight="1" thickBot="1" x14ac:dyDescent="0.3">
      <c r="A3" s="689"/>
      <c r="B3" s="690"/>
      <c r="C3" s="694"/>
      <c r="D3" s="695"/>
      <c r="E3" s="696"/>
      <c r="F3" s="459" t="s">
        <v>309</v>
      </c>
      <c r="X3" s="275"/>
      <c r="Y3" s="304"/>
    </row>
    <row r="4" spans="1:25" s="175" customFormat="1" ht="10.9" customHeight="1" thickBot="1" x14ac:dyDescent="0.3">
      <c r="B4" s="305"/>
      <c r="C4" s="234"/>
      <c r="D4" s="276"/>
      <c r="E4" s="237"/>
      <c r="J4" s="277"/>
      <c r="Y4" s="304"/>
    </row>
    <row r="5" spans="1:25" s="175" customFormat="1" ht="24.95" customHeight="1" x14ac:dyDescent="0.25">
      <c r="A5" s="308" t="s">
        <v>125</v>
      </c>
      <c r="B5" s="423" t="s">
        <v>300</v>
      </c>
      <c r="C5" s="278" t="str">
        <f>+'2 Contexto e Identificación'!$E$5</f>
        <v>Elaboración o Actualización:</v>
      </c>
      <c r="D5" s="279" t="str">
        <f>+IF('2 Contexto e Identificación'!$F$5="","",'2 Contexto e Identificación'!$F$5)</f>
        <v xml:space="preserve">Secretarìa de Planeaciòn </v>
      </c>
      <c r="E5" s="280"/>
      <c r="F5" s="669" t="s">
        <v>152</v>
      </c>
      <c r="G5" s="670"/>
      <c r="H5" s="670"/>
      <c r="I5" s="670"/>
      <c r="J5" s="670"/>
      <c r="K5" s="670"/>
      <c r="L5" s="670"/>
      <c r="M5" s="670"/>
      <c r="N5" s="670"/>
      <c r="O5" s="670"/>
      <c r="P5" s="670"/>
      <c r="Q5" s="671"/>
    </row>
    <row r="6" spans="1:25" s="175" customFormat="1" ht="30" customHeight="1" x14ac:dyDescent="0.25">
      <c r="A6" s="164" t="str">
        <f>+'2 Contexto e Identificación'!$C$6</f>
        <v>Vigencia del:</v>
      </c>
      <c r="B6" s="279" t="str">
        <f>+IF('2 Contexto e Identificación'!$D$6="","",'2 Contexto e Identificación'!$D$6)</f>
        <v>30/012023</v>
      </c>
      <c r="C6" s="146"/>
      <c r="D6" s="279">
        <f>+IF('2 Contexto e Identificación'!$F$6="","",'2 Contexto e Identificación'!$F$6)</f>
        <v>45289</v>
      </c>
      <c r="F6" s="672"/>
      <c r="G6" s="673"/>
      <c r="H6" s="673"/>
      <c r="I6" s="673"/>
      <c r="J6" s="673"/>
      <c r="K6" s="673"/>
      <c r="L6" s="673"/>
      <c r="M6" s="673"/>
      <c r="N6" s="673"/>
      <c r="O6" s="673"/>
      <c r="P6" s="673"/>
      <c r="Q6" s="674"/>
    </row>
    <row r="7" spans="1:25" ht="15.75" customHeight="1" thickBot="1" x14ac:dyDescent="0.3">
      <c r="C7" s="234"/>
      <c r="D7" s="51"/>
      <c r="E7" s="51"/>
      <c r="F7" s="672"/>
      <c r="G7" s="673"/>
      <c r="H7" s="673"/>
      <c r="I7" s="673"/>
      <c r="J7" s="673"/>
      <c r="K7" s="673"/>
      <c r="L7" s="673"/>
      <c r="M7" s="673"/>
      <c r="N7" s="673"/>
      <c r="O7" s="673"/>
      <c r="P7" s="673"/>
      <c r="Q7" s="674"/>
    </row>
    <row r="8" spans="1:25" ht="31.5" customHeight="1" thickBot="1" x14ac:dyDescent="0.3">
      <c r="C8" s="683" t="s">
        <v>153</v>
      </c>
      <c r="D8" s="684"/>
      <c r="E8" s="681" t="s">
        <v>40</v>
      </c>
      <c r="F8" s="675"/>
      <c r="G8" s="676"/>
      <c r="H8" s="676"/>
      <c r="I8" s="676"/>
      <c r="J8" s="676"/>
      <c r="K8" s="676"/>
      <c r="L8" s="676"/>
      <c r="M8" s="676"/>
      <c r="N8" s="676"/>
      <c r="O8" s="676"/>
      <c r="P8" s="676"/>
      <c r="Q8" s="677"/>
    </row>
    <row r="9" spans="1:25" s="51" customFormat="1" ht="90.75" customHeight="1" x14ac:dyDescent="0.25">
      <c r="A9" s="149" t="s">
        <v>154</v>
      </c>
      <c r="B9" s="150" t="s">
        <v>51</v>
      </c>
      <c r="C9" s="281" t="s">
        <v>155</v>
      </c>
      <c r="D9" s="282" t="s">
        <v>94</v>
      </c>
      <c r="E9" s="682"/>
      <c r="F9" s="400" t="s">
        <v>156</v>
      </c>
      <c r="G9" s="394" t="s">
        <v>46</v>
      </c>
      <c r="H9" s="395" t="s">
        <v>157</v>
      </c>
      <c r="I9" s="396" t="s">
        <v>158</v>
      </c>
      <c r="J9" s="396" t="s">
        <v>159</v>
      </c>
      <c r="K9" s="396" t="s">
        <v>160</v>
      </c>
      <c r="L9" s="396" t="s">
        <v>161</v>
      </c>
      <c r="M9" s="396" t="s">
        <v>162</v>
      </c>
      <c r="N9" s="396" t="s">
        <v>163</v>
      </c>
      <c r="O9" s="396" t="s">
        <v>164</v>
      </c>
      <c r="P9" s="396" t="s">
        <v>165</v>
      </c>
      <c r="Q9" s="397" t="s">
        <v>166</v>
      </c>
    </row>
    <row r="10" spans="1:25" s="51" customFormat="1" ht="64.5" customHeight="1" x14ac:dyDescent="0.25">
      <c r="A10" s="520" t="s">
        <v>132</v>
      </c>
      <c r="B10" s="484" t="s">
        <v>485</v>
      </c>
      <c r="C10" s="521" t="s">
        <v>333</v>
      </c>
      <c r="D10" s="498" t="s">
        <v>180</v>
      </c>
      <c r="E10" s="522" t="s">
        <v>180</v>
      </c>
      <c r="F10" s="523" t="s">
        <v>180</v>
      </c>
      <c r="G10" s="52" t="s">
        <v>180</v>
      </c>
      <c r="H10" s="475" t="s">
        <v>180</v>
      </c>
      <c r="I10" s="475" t="s">
        <v>180</v>
      </c>
      <c r="J10" s="475" t="s">
        <v>180</v>
      </c>
      <c r="K10" s="475" t="s">
        <v>180</v>
      </c>
      <c r="L10" s="475" t="s">
        <v>180</v>
      </c>
      <c r="M10" s="475" t="s">
        <v>180</v>
      </c>
      <c r="N10" s="475" t="s">
        <v>180</v>
      </c>
      <c r="O10" s="475" t="s">
        <v>180</v>
      </c>
      <c r="P10" s="475" t="s">
        <v>180</v>
      </c>
      <c r="Q10" s="485"/>
    </row>
    <row r="11" spans="1:25" s="51" customFormat="1" ht="83.25" customHeight="1" x14ac:dyDescent="0.25">
      <c r="A11" s="520" t="s">
        <v>133</v>
      </c>
      <c r="B11" s="484" t="s">
        <v>484</v>
      </c>
      <c r="C11" s="521" t="s">
        <v>333</v>
      </c>
      <c r="D11" s="498" t="s">
        <v>180</v>
      </c>
      <c r="E11" s="522" t="s">
        <v>180</v>
      </c>
      <c r="F11" s="523" t="s">
        <v>180</v>
      </c>
      <c r="G11" s="52" t="s">
        <v>180</v>
      </c>
      <c r="H11" s="475" t="s">
        <v>180</v>
      </c>
      <c r="I11" s="475" t="s">
        <v>180</v>
      </c>
      <c r="J11" s="475" t="s">
        <v>180</v>
      </c>
      <c r="K11" s="475" t="s">
        <v>180</v>
      </c>
      <c r="L11" s="475" t="s">
        <v>180</v>
      </c>
      <c r="M11" s="475" t="s">
        <v>180</v>
      </c>
      <c r="N11" s="475" t="s">
        <v>180</v>
      </c>
      <c r="O11" s="475" t="s">
        <v>180</v>
      </c>
      <c r="P11" s="475" t="s">
        <v>180</v>
      </c>
      <c r="Q11" s="524"/>
    </row>
    <row r="12" spans="1:25" ht="72" customHeight="1" x14ac:dyDescent="0.25">
      <c r="A12" s="520" t="s">
        <v>134</v>
      </c>
      <c r="B12" s="486" t="str">
        <f>'[4]3 Probabilidad'!B9</f>
        <v xml:space="preserve">Posibilidad de recibir o solicitar cualquier dádiva o beneficio a nombre propio o de terceros Con el fin de  
emitir concepto sobre uso de suelo y normas urbanísticas </v>
      </c>
      <c r="C12" s="487" t="s">
        <v>333</v>
      </c>
      <c r="D12" s="494" t="str">
        <f>'[4]3 Probabilidad'!D9</f>
        <v>Improbable</v>
      </c>
      <c r="E12" s="495" t="str">
        <f>'[4]3 Probabilidad'!E9</f>
        <v>Improbable</v>
      </c>
      <c r="F12" s="488" t="s">
        <v>180</v>
      </c>
      <c r="G12" s="342" t="s">
        <v>180</v>
      </c>
      <c r="H12" s="488" t="s">
        <v>180</v>
      </c>
      <c r="I12" s="488" t="s">
        <v>180</v>
      </c>
      <c r="J12" s="488" t="s">
        <v>180</v>
      </c>
      <c r="K12" s="488" t="s">
        <v>180</v>
      </c>
      <c r="L12" s="488" t="s">
        <v>180</v>
      </c>
      <c r="M12" s="488" t="s">
        <v>180</v>
      </c>
      <c r="N12" s="488" t="s">
        <v>180</v>
      </c>
      <c r="O12" s="488" t="s">
        <v>180</v>
      </c>
      <c r="P12" s="488" t="s">
        <v>180</v>
      </c>
      <c r="Q12" s="488"/>
    </row>
    <row r="13" spans="1:25" ht="57" customHeight="1" x14ac:dyDescent="0.25">
      <c r="A13" s="520" t="s">
        <v>135</v>
      </c>
      <c r="B13" s="486" t="str">
        <f>+'2 Contexto e Identificación'!E13</f>
        <v>Posibilidad de recibir o solicitar cualquier dádiva o beneficio a nombre propio o de terceros Con el fin de Ceder/Titular un predio sin el cumplimiento de los Requisitos</v>
      </c>
      <c r="C13" s="487" t="s">
        <v>333</v>
      </c>
      <c r="D13" s="494" t="s">
        <v>180</v>
      </c>
      <c r="E13" s="495" t="s">
        <v>180</v>
      </c>
      <c r="F13" s="488" t="s">
        <v>180</v>
      </c>
      <c r="G13" s="342" t="s">
        <v>180</v>
      </c>
      <c r="H13" s="488" t="s">
        <v>180</v>
      </c>
      <c r="I13" s="488" t="s">
        <v>180</v>
      </c>
      <c r="J13" s="488" t="s">
        <v>180</v>
      </c>
      <c r="K13" s="488" t="s">
        <v>180</v>
      </c>
      <c r="L13" s="488" t="s">
        <v>180</v>
      </c>
      <c r="M13" s="488" t="s">
        <v>180</v>
      </c>
      <c r="N13" s="488" t="s">
        <v>180</v>
      </c>
      <c r="O13" s="488" t="s">
        <v>180</v>
      </c>
      <c r="P13" s="488" t="s">
        <v>180</v>
      </c>
      <c r="Q13" s="488"/>
    </row>
    <row r="14" spans="1:25" ht="50.45" customHeight="1" x14ac:dyDescent="0.25">
      <c r="A14" s="520" t="s">
        <v>136</v>
      </c>
      <c r="B14" s="486" t="str">
        <f>+'2 Contexto e Identificación'!E14</f>
        <v>Posibilidad de recibir o solicitar cualquier dádiva o beneficio a nombre propio o de terceros Para ingresar un funcionario que no haya sido nombrado y no se encuentre posesionado</v>
      </c>
      <c r="C14" s="487" t="s">
        <v>333</v>
      </c>
      <c r="D14" s="499" t="s">
        <v>380</v>
      </c>
      <c r="E14" s="499" t="s">
        <v>380</v>
      </c>
      <c r="F14" s="488" t="s">
        <v>180</v>
      </c>
      <c r="G14" s="342" t="s">
        <v>180</v>
      </c>
      <c r="H14" s="488" t="s">
        <v>180</v>
      </c>
      <c r="I14" s="488" t="s">
        <v>180</v>
      </c>
      <c r="J14" s="488" t="s">
        <v>180</v>
      </c>
      <c r="K14" s="488" t="s">
        <v>180</v>
      </c>
      <c r="L14" s="488" t="s">
        <v>180</v>
      </c>
      <c r="M14" s="488" t="s">
        <v>180</v>
      </c>
      <c r="N14" s="488" t="s">
        <v>180</v>
      </c>
      <c r="O14" s="74"/>
      <c r="P14" s="74"/>
      <c r="Q14" s="288"/>
    </row>
    <row r="15" spans="1:25" ht="50.45" customHeight="1" x14ac:dyDescent="0.25">
      <c r="A15" s="520" t="s">
        <v>137</v>
      </c>
      <c r="B15" s="486" t="str">
        <f>+'2 Contexto e Identificación'!E15</f>
        <v>Posibilidad de recibir o solicitar cualquier dádiva o beneficio a nombre propio o de terceros Con el fin de  realizar un nombramiento</v>
      </c>
      <c r="C15" s="487" t="s">
        <v>333</v>
      </c>
      <c r="D15" s="499" t="s">
        <v>380</v>
      </c>
      <c r="E15" s="499" t="s">
        <v>380</v>
      </c>
      <c r="F15" s="488" t="s">
        <v>180</v>
      </c>
      <c r="G15" s="342" t="s">
        <v>180</v>
      </c>
      <c r="H15" s="488" t="s">
        <v>180</v>
      </c>
      <c r="I15" s="488" t="s">
        <v>180</v>
      </c>
      <c r="J15" s="488" t="s">
        <v>180</v>
      </c>
      <c r="K15" s="488" t="s">
        <v>180</v>
      </c>
      <c r="L15" s="488" t="s">
        <v>180</v>
      </c>
      <c r="M15" s="488" t="s">
        <v>180</v>
      </c>
      <c r="N15" s="488" t="s">
        <v>180</v>
      </c>
      <c r="O15" s="74"/>
      <c r="P15" s="74"/>
      <c r="Q15" s="288"/>
    </row>
    <row r="16" spans="1:25" ht="60.75" customHeight="1" x14ac:dyDescent="0.25">
      <c r="A16" s="520" t="s">
        <v>138</v>
      </c>
      <c r="B16" s="482" t="s">
        <v>427</v>
      </c>
      <c r="C16" s="487" t="s">
        <v>333</v>
      </c>
      <c r="D16" s="499" t="s">
        <v>380</v>
      </c>
      <c r="E16" s="499" t="s">
        <v>380</v>
      </c>
      <c r="F16" s="488" t="s">
        <v>180</v>
      </c>
      <c r="G16" s="342" t="s">
        <v>180</v>
      </c>
      <c r="H16" s="488" t="s">
        <v>180</v>
      </c>
      <c r="I16" s="488" t="s">
        <v>180</v>
      </c>
      <c r="J16" s="488" t="s">
        <v>180</v>
      </c>
      <c r="K16" s="74"/>
      <c r="L16" s="74"/>
      <c r="M16" s="74"/>
      <c r="N16" s="74"/>
      <c r="O16" s="74"/>
      <c r="P16" s="74"/>
      <c r="Q16" s="288"/>
    </row>
    <row r="17" spans="1:17" ht="50.45" customHeight="1" x14ac:dyDescent="0.25">
      <c r="A17" s="520" t="s">
        <v>139</v>
      </c>
      <c r="B17" s="486" t="str">
        <f>+'2 Contexto e Identificación'!E17</f>
        <v>Posibilidad de recibir o solicitar cualquier dàdiva o beneficio a nombre propio o de terceros. Con el fin incumplir al seguimiento de informes de ley</v>
      </c>
      <c r="C17" s="487" t="s">
        <v>333</v>
      </c>
      <c r="D17" s="499" t="s">
        <v>380</v>
      </c>
      <c r="E17" s="499" t="s">
        <v>380</v>
      </c>
      <c r="F17" s="488" t="s">
        <v>180</v>
      </c>
      <c r="G17" s="342" t="s">
        <v>180</v>
      </c>
      <c r="H17" s="488" t="s">
        <v>180</v>
      </c>
      <c r="I17" s="488" t="s">
        <v>180</v>
      </c>
      <c r="J17" s="488" t="s">
        <v>180</v>
      </c>
      <c r="K17" s="74"/>
      <c r="L17" s="74"/>
      <c r="M17" s="74"/>
      <c r="N17" s="74"/>
      <c r="O17" s="74"/>
      <c r="P17" s="74"/>
      <c r="Q17" s="288"/>
    </row>
    <row r="18" spans="1:17" ht="50.45" customHeight="1" x14ac:dyDescent="0.25">
      <c r="A18" s="520" t="s">
        <v>140</v>
      </c>
      <c r="B18" s="486" t="str">
        <f>+'2 Contexto e Identificación'!E18</f>
        <v>Posibilidad de recibir o solicitar cualquier dádiva o beneficio a nombre propio o de terceros Con el fin de  Emitir las Personerìas Jurìdicas de Edificios y Condominios en el Distrito de Santa Marta.</v>
      </c>
      <c r="C18" s="487" t="s">
        <v>333</v>
      </c>
      <c r="D18" s="499" t="s">
        <v>380</v>
      </c>
      <c r="E18" s="499" t="s">
        <v>380</v>
      </c>
      <c r="F18" s="488" t="s">
        <v>180</v>
      </c>
      <c r="G18" s="342" t="s">
        <v>180</v>
      </c>
      <c r="H18" s="488" t="s">
        <v>180</v>
      </c>
      <c r="I18" s="488" t="s">
        <v>180</v>
      </c>
      <c r="J18" s="488" t="s">
        <v>180</v>
      </c>
      <c r="K18" s="488" t="s">
        <v>180</v>
      </c>
      <c r="L18" s="488" t="s">
        <v>180</v>
      </c>
      <c r="M18" s="488" t="s">
        <v>180</v>
      </c>
      <c r="N18" s="74"/>
      <c r="O18" s="74"/>
      <c r="P18" s="74"/>
      <c r="Q18" s="288"/>
    </row>
    <row r="19" spans="1:17" ht="50.45" customHeight="1" x14ac:dyDescent="0.25">
      <c r="A19" s="520" t="s">
        <v>141</v>
      </c>
      <c r="B19" s="486" t="str">
        <f>+'2 Contexto e Identificación'!E19</f>
        <v>Posibilidad de recibir o solicitar cualquier dádiva o beneficio a nombre propio o de terceros Con el fin de  Emitir Actos Administrativos a terceros en Procesos de Pagos de sentencias.</v>
      </c>
      <c r="C19" s="487" t="s">
        <v>333</v>
      </c>
      <c r="D19" s="499" t="s">
        <v>380</v>
      </c>
      <c r="E19" s="499" t="s">
        <v>380</v>
      </c>
      <c r="F19" s="488" t="s">
        <v>180</v>
      </c>
      <c r="G19" s="342" t="s">
        <v>180</v>
      </c>
      <c r="H19" s="488" t="s">
        <v>180</v>
      </c>
      <c r="I19" s="488" t="s">
        <v>180</v>
      </c>
      <c r="J19" s="488" t="s">
        <v>180</v>
      </c>
      <c r="K19" s="488" t="s">
        <v>180</v>
      </c>
      <c r="L19" s="488" t="s">
        <v>180</v>
      </c>
      <c r="M19" s="488" t="s">
        <v>180</v>
      </c>
      <c r="N19" s="74"/>
      <c r="O19" s="74"/>
      <c r="P19" s="74"/>
      <c r="Q19" s="288"/>
    </row>
    <row r="20" spans="1:17" ht="50.45" customHeight="1" x14ac:dyDescent="0.25">
      <c r="A20" s="283" t="str">
        <f>'2 Contexto e Identificación'!A20</f>
        <v>R9</v>
      </c>
      <c r="B20" s="284" t="str">
        <f>+'2 Contexto e Identificación'!E20</f>
        <v xml:space="preserve">  </v>
      </c>
      <c r="C20" s="285"/>
      <c r="D20" s="225"/>
      <c r="E20" s="398"/>
      <c r="F20" s="342"/>
      <c r="G20" s="286" t="str">
        <f t="shared" ref="G20:G30" si="0">+IF(H20="","",ROUND(AVERAGE(H20:Q20),0))</f>
        <v/>
      </c>
      <c r="H20" s="287"/>
      <c r="I20" s="74"/>
      <c r="J20" s="74"/>
      <c r="K20" s="74"/>
      <c r="L20" s="74"/>
      <c r="M20" s="74"/>
      <c r="N20" s="74"/>
      <c r="O20" s="74"/>
      <c r="P20" s="74"/>
      <c r="Q20" s="288"/>
    </row>
    <row r="21" spans="1:17" ht="50.45" customHeight="1" x14ac:dyDescent="0.25">
      <c r="A21" s="283" t="str">
        <f>'2 Contexto e Identificación'!A21</f>
        <v>R10</v>
      </c>
      <c r="B21" s="284"/>
      <c r="C21" s="285"/>
      <c r="D21" s="225"/>
      <c r="E21" s="398"/>
      <c r="F21" s="342"/>
      <c r="G21" s="286" t="str">
        <f t="shared" si="0"/>
        <v/>
      </c>
      <c r="H21" s="287"/>
      <c r="I21" s="74"/>
      <c r="J21" s="74"/>
      <c r="K21" s="74"/>
      <c r="L21" s="74"/>
      <c r="M21" s="74"/>
      <c r="N21" s="74"/>
      <c r="O21" s="74"/>
      <c r="P21" s="74"/>
      <c r="Q21" s="288"/>
    </row>
    <row r="22" spans="1:17" ht="50.45" customHeight="1" x14ac:dyDescent="0.25">
      <c r="A22" s="283" t="str">
        <f>'2 Contexto e Identificación'!A22</f>
        <v>R11</v>
      </c>
      <c r="B22" s="284" t="str">
        <f>+'2 Contexto e Identificación'!E22</f>
        <v xml:space="preserve">  </v>
      </c>
      <c r="C22" s="285"/>
      <c r="D22" s="225"/>
      <c r="E22" s="398"/>
      <c r="F22" s="342"/>
      <c r="G22" s="286" t="str">
        <f t="shared" si="0"/>
        <v/>
      </c>
      <c r="H22" s="287"/>
      <c r="I22" s="74"/>
      <c r="J22" s="74"/>
      <c r="K22" s="74"/>
      <c r="L22" s="74"/>
      <c r="M22" s="74"/>
      <c r="N22" s="74"/>
      <c r="O22" s="74"/>
      <c r="P22" s="74"/>
      <c r="Q22" s="288"/>
    </row>
    <row r="23" spans="1:17" ht="50.45" customHeight="1" x14ac:dyDescent="0.25">
      <c r="A23" s="283" t="str">
        <f>'2 Contexto e Identificación'!A23</f>
        <v>R12</v>
      </c>
      <c r="B23" s="284"/>
      <c r="C23" s="285"/>
      <c r="D23" s="225"/>
      <c r="E23" s="398"/>
      <c r="F23" s="342"/>
      <c r="G23" s="286" t="str">
        <f t="shared" si="0"/>
        <v/>
      </c>
      <c r="H23" s="287"/>
      <c r="I23" s="74"/>
      <c r="J23" s="74"/>
      <c r="K23" s="74"/>
      <c r="L23" s="74"/>
      <c r="M23" s="74"/>
      <c r="N23" s="74"/>
      <c r="O23" s="74"/>
      <c r="P23" s="74"/>
      <c r="Q23" s="288"/>
    </row>
    <row r="24" spans="1:17" ht="50.45" customHeight="1" x14ac:dyDescent="0.25">
      <c r="A24" s="283" t="str">
        <f>'2 Contexto e Identificación'!A24</f>
        <v>R13</v>
      </c>
      <c r="B24" s="284" t="str">
        <f>+'2 Contexto e Identificación'!E24</f>
        <v xml:space="preserve">  </v>
      </c>
      <c r="C24" s="285"/>
      <c r="D24" s="225"/>
      <c r="E24" s="398"/>
      <c r="F24" s="342"/>
      <c r="G24" s="286" t="str">
        <f t="shared" si="0"/>
        <v/>
      </c>
      <c r="H24" s="287"/>
      <c r="I24" s="74"/>
      <c r="J24" s="74"/>
      <c r="K24" s="74"/>
      <c r="L24" s="74"/>
      <c r="M24" s="74"/>
      <c r="N24" s="74"/>
      <c r="O24" s="74"/>
      <c r="P24" s="74"/>
      <c r="Q24" s="288"/>
    </row>
    <row r="25" spans="1:17" ht="50.45" customHeight="1" x14ac:dyDescent="0.25">
      <c r="A25" s="283" t="str">
        <f>'2 Contexto e Identificación'!A25</f>
        <v>R14</v>
      </c>
      <c r="B25" s="284" t="str">
        <f>+'2 Contexto e Identificación'!E25</f>
        <v xml:space="preserve">  </v>
      </c>
      <c r="C25" s="285"/>
      <c r="D25" s="225"/>
      <c r="E25" s="398"/>
      <c r="F25" s="342"/>
      <c r="G25" s="286" t="str">
        <f t="shared" si="0"/>
        <v/>
      </c>
      <c r="H25" s="287"/>
      <c r="I25" s="74"/>
      <c r="J25" s="74"/>
      <c r="K25" s="74"/>
      <c r="L25" s="74"/>
      <c r="M25" s="74"/>
      <c r="N25" s="74"/>
      <c r="O25" s="74"/>
      <c r="P25" s="74"/>
      <c r="Q25" s="288"/>
    </row>
    <row r="26" spans="1:17" ht="50.45" customHeight="1" x14ac:dyDescent="0.25">
      <c r="A26" s="283" t="str">
        <f>'2 Contexto e Identificación'!A26</f>
        <v>R15</v>
      </c>
      <c r="B26" s="284" t="str">
        <f>+'2 Contexto e Identificación'!E26</f>
        <v xml:space="preserve">  </v>
      </c>
      <c r="C26" s="285"/>
      <c r="D26" s="225"/>
      <c r="E26" s="398"/>
      <c r="F26" s="342"/>
      <c r="G26" s="286" t="str">
        <f t="shared" si="0"/>
        <v/>
      </c>
      <c r="H26" s="287"/>
      <c r="I26" s="74"/>
      <c r="J26" s="74"/>
      <c r="K26" s="74"/>
      <c r="L26" s="74"/>
      <c r="M26" s="74"/>
      <c r="N26" s="74"/>
      <c r="O26" s="74"/>
      <c r="P26" s="74"/>
      <c r="Q26" s="288"/>
    </row>
    <row r="27" spans="1:17" ht="50.45" customHeight="1" x14ac:dyDescent="0.25">
      <c r="A27" s="283" t="str">
        <f>'2 Contexto e Identificación'!A27</f>
        <v>R16</v>
      </c>
      <c r="B27" s="284" t="str">
        <f>+'2 Contexto e Identificación'!E27</f>
        <v xml:space="preserve">  </v>
      </c>
      <c r="C27" s="285"/>
      <c r="D27" s="225"/>
      <c r="E27" s="398"/>
      <c r="F27" s="342"/>
      <c r="G27" s="286" t="str">
        <f t="shared" si="0"/>
        <v/>
      </c>
      <c r="H27" s="287"/>
      <c r="I27" s="74"/>
      <c r="J27" s="74"/>
      <c r="K27" s="74"/>
      <c r="L27" s="74"/>
      <c r="M27" s="74"/>
      <c r="N27" s="74"/>
      <c r="O27" s="74"/>
      <c r="P27" s="74"/>
      <c r="Q27" s="288"/>
    </row>
    <row r="28" spans="1:17" ht="50.45" customHeight="1" x14ac:dyDescent="0.25">
      <c r="A28" s="283" t="str">
        <f>'2 Contexto e Identificación'!A28</f>
        <v>R17</v>
      </c>
      <c r="B28" s="284" t="str">
        <f>+'2 Contexto e Identificación'!E28</f>
        <v xml:space="preserve">  </v>
      </c>
      <c r="C28" s="285"/>
      <c r="D28" s="225"/>
      <c r="E28" s="398"/>
      <c r="F28" s="342"/>
      <c r="G28" s="286" t="str">
        <f t="shared" si="0"/>
        <v/>
      </c>
      <c r="H28" s="287"/>
      <c r="I28" s="74"/>
      <c r="J28" s="74"/>
      <c r="K28" s="74"/>
      <c r="L28" s="74"/>
      <c r="M28" s="74"/>
      <c r="N28" s="74"/>
      <c r="O28" s="74"/>
      <c r="P28" s="74"/>
      <c r="Q28" s="288"/>
    </row>
    <row r="29" spans="1:17" ht="50.45" customHeight="1" x14ac:dyDescent="0.25">
      <c r="A29" s="283" t="str">
        <f>'2 Contexto e Identificación'!A29</f>
        <v>R18</v>
      </c>
      <c r="B29" s="284" t="str">
        <f>+'2 Contexto e Identificación'!E29</f>
        <v xml:space="preserve">  </v>
      </c>
      <c r="C29" s="285"/>
      <c r="D29" s="225"/>
      <c r="E29" s="398"/>
      <c r="F29" s="342"/>
      <c r="G29" s="286" t="str">
        <f t="shared" si="0"/>
        <v/>
      </c>
      <c r="H29" s="287"/>
      <c r="I29" s="74"/>
      <c r="J29" s="74"/>
      <c r="K29" s="74"/>
      <c r="L29" s="74"/>
      <c r="M29" s="74"/>
      <c r="N29" s="74"/>
      <c r="O29" s="74"/>
      <c r="P29" s="74"/>
      <c r="Q29" s="288"/>
    </row>
    <row r="30" spans="1:17" ht="50.45" customHeight="1" x14ac:dyDescent="0.25">
      <c r="A30" s="283" t="str">
        <f>'2 Contexto e Identificación'!A30</f>
        <v>R19</v>
      </c>
      <c r="B30" s="284" t="str">
        <f>+'2 Contexto e Identificación'!E30</f>
        <v xml:space="preserve">  </v>
      </c>
      <c r="C30" s="285"/>
      <c r="D30" s="225"/>
      <c r="E30" s="398"/>
      <c r="F30" s="342"/>
      <c r="G30" s="286" t="str">
        <f t="shared" si="0"/>
        <v/>
      </c>
      <c r="H30" s="287"/>
      <c r="I30" s="74"/>
      <c r="J30" s="74"/>
      <c r="K30" s="74"/>
      <c r="L30" s="74"/>
      <c r="M30" s="74"/>
      <c r="N30" s="74"/>
      <c r="O30" s="74"/>
      <c r="P30" s="74"/>
      <c r="Q30" s="288"/>
    </row>
    <row r="31" spans="1:17" ht="50.45" customHeight="1" thickBot="1" x14ac:dyDescent="0.3">
      <c r="A31" s="289" t="str">
        <f>'2 Contexto e Identificación'!A31</f>
        <v>R20</v>
      </c>
      <c r="B31" s="290" t="str">
        <f>+'2 Contexto e Identificación'!E31</f>
        <v xml:space="preserve">  </v>
      </c>
      <c r="C31" s="291"/>
      <c r="D31" s="226"/>
      <c r="E31" s="399"/>
      <c r="F31" s="359"/>
      <c r="G31" s="292" t="str">
        <f>+IF(H31="","",ROUND(AVERAGE(H31:Q31),0))</f>
        <v/>
      </c>
      <c r="H31" s="293"/>
      <c r="I31" s="88"/>
      <c r="J31" s="88"/>
      <c r="K31" s="88"/>
      <c r="L31" s="88"/>
      <c r="M31" s="88"/>
      <c r="N31" s="88"/>
      <c r="O31" s="88"/>
      <c r="P31" s="88"/>
      <c r="Q31" s="294"/>
    </row>
    <row r="32" spans="1:17" ht="18.95" customHeight="1" thickBot="1" x14ac:dyDescent="0.3">
      <c r="H32" s="295"/>
      <c r="I32" s="296"/>
      <c r="J32" s="297"/>
      <c r="K32" s="298"/>
      <c r="L32" s="297"/>
      <c r="M32" s="299"/>
      <c r="N32" s="300"/>
      <c r="O32" s="299"/>
      <c r="P32" s="300"/>
      <c r="Q32" s="299"/>
    </row>
    <row r="36" spans="1:4" x14ac:dyDescent="0.25">
      <c r="A36" s="678" t="s">
        <v>167</v>
      </c>
      <c r="B36" s="679"/>
      <c r="C36" s="679"/>
      <c r="D36" s="680"/>
    </row>
    <row r="37" spans="1:4" x14ac:dyDescent="0.25">
      <c r="A37" s="301" t="s">
        <v>168</v>
      </c>
      <c r="B37" s="164" t="s">
        <v>169</v>
      </c>
      <c r="C37" s="164" t="s">
        <v>170</v>
      </c>
      <c r="D37" s="301" t="s">
        <v>36</v>
      </c>
    </row>
    <row r="38" spans="1:4" ht="36" x14ac:dyDescent="0.25">
      <c r="A38" s="302">
        <v>5</v>
      </c>
      <c r="B38" s="303" t="s">
        <v>171</v>
      </c>
      <c r="C38" s="165" t="s">
        <v>172</v>
      </c>
      <c r="D38" s="165" t="s">
        <v>173</v>
      </c>
    </row>
    <row r="39" spans="1:4" ht="36" x14ac:dyDescent="0.25">
      <c r="A39" s="302">
        <v>4</v>
      </c>
      <c r="B39" s="303" t="s">
        <v>174</v>
      </c>
      <c r="C39" s="165" t="s">
        <v>175</v>
      </c>
      <c r="D39" s="165" t="s">
        <v>176</v>
      </c>
    </row>
    <row r="40" spans="1:4" ht="24" x14ac:dyDescent="0.25">
      <c r="A40" s="302">
        <v>3</v>
      </c>
      <c r="B40" s="303" t="s">
        <v>177</v>
      </c>
      <c r="C40" s="165" t="s">
        <v>178</v>
      </c>
      <c r="D40" s="165" t="s">
        <v>179</v>
      </c>
    </row>
    <row r="41" spans="1:4" ht="24" x14ac:dyDescent="0.25">
      <c r="A41" s="302">
        <v>2</v>
      </c>
      <c r="B41" s="303" t="s">
        <v>180</v>
      </c>
      <c r="C41" s="165" t="s">
        <v>181</v>
      </c>
      <c r="D41" s="165" t="s">
        <v>182</v>
      </c>
    </row>
    <row r="42" spans="1:4" ht="48" x14ac:dyDescent="0.25">
      <c r="A42" s="302">
        <v>1</v>
      </c>
      <c r="B42" s="303" t="s">
        <v>183</v>
      </c>
      <c r="C42" s="165" t="s">
        <v>184</v>
      </c>
      <c r="D42" s="165" t="s">
        <v>185</v>
      </c>
    </row>
  </sheetData>
  <sheetProtection formatColumns="0" formatRows="0" sort="0" autoFilter="0" pivotTables="0"/>
  <dataConsolidate/>
  <mergeCells count="7">
    <mergeCell ref="C1:E1"/>
    <mergeCell ref="F5:Q8"/>
    <mergeCell ref="A36:D36"/>
    <mergeCell ref="E8:E9"/>
    <mergeCell ref="C8:D8"/>
    <mergeCell ref="A1:B3"/>
    <mergeCell ref="C2:E3"/>
  </mergeCells>
  <phoneticPr fontId="4" type="noConversion"/>
  <conditionalFormatting sqref="B38:B42">
    <cfRule type="cellIs" dxfId="2558" priority="287" operator="equal">
      <formula>#REF!</formula>
    </cfRule>
    <cfRule type="cellIs" dxfId="2557" priority="286" operator="equal">
      <formula>#REF!</formula>
    </cfRule>
    <cfRule type="cellIs" dxfId="2556" priority="288" operator="equal">
      <formula>#REF!</formula>
    </cfRule>
    <cfRule type="cellIs" dxfId="2555" priority="289" operator="equal">
      <formula>#REF!</formula>
    </cfRule>
    <cfRule type="cellIs" dxfId="2554" priority="290" operator="equal">
      <formula>#REF!</formula>
    </cfRule>
  </conditionalFormatting>
  <conditionalFormatting sqref="C12:C19">
    <cfRule type="cellIs" dxfId="2553" priority="81" operator="equal">
      <formula>#REF!</formula>
    </cfRule>
    <cfRule type="cellIs" dxfId="2552" priority="82" operator="equal">
      <formula>#REF!</formula>
    </cfRule>
    <cfRule type="cellIs" dxfId="2551" priority="83" operator="equal">
      <formula>#REF!</formula>
    </cfRule>
    <cfRule type="cellIs" dxfId="2550" priority="84" operator="equal">
      <formula>#REF!</formula>
    </cfRule>
    <cfRule type="cellIs" dxfId="2549" priority="85" operator="equal">
      <formula>#REF!</formula>
    </cfRule>
  </conditionalFormatting>
  <conditionalFormatting sqref="D12:F31">
    <cfRule type="cellIs" dxfId="2548" priority="295" operator="equal">
      <formula>#REF!</formula>
    </cfRule>
    <cfRule type="cellIs" dxfId="2547" priority="291" operator="equal">
      <formula>#REF!</formula>
    </cfRule>
    <cfRule type="cellIs" dxfId="2546" priority="292" operator="equal">
      <formula>#REF!</formula>
    </cfRule>
    <cfRule type="cellIs" dxfId="2545" priority="293" operator="equal">
      <formula>#REF!</formula>
    </cfRule>
    <cfRule type="cellIs" dxfId="2544" priority="294" operator="equal">
      <formula>#REF!</formula>
    </cfRule>
  </conditionalFormatting>
  <conditionalFormatting sqref="G16:J17">
    <cfRule type="cellIs" dxfId="2543" priority="94" operator="equal">
      <formula>#REF!</formula>
    </cfRule>
    <cfRule type="cellIs" dxfId="2542" priority="95" operator="equal">
      <formula>#REF!</formula>
    </cfRule>
    <cfRule type="cellIs" dxfId="2541" priority="91" operator="equal">
      <formula>#REF!</formula>
    </cfRule>
    <cfRule type="cellIs" dxfId="2540" priority="92" operator="equal">
      <formula>#REF!</formula>
    </cfRule>
    <cfRule type="cellIs" dxfId="2539" priority="93" operator="equal">
      <formula>#REF!</formula>
    </cfRule>
  </conditionalFormatting>
  <conditionalFormatting sqref="G18:M19">
    <cfRule type="cellIs" dxfId="2538" priority="4" operator="equal">
      <formula>#REF!</formula>
    </cfRule>
    <cfRule type="cellIs" dxfId="2537" priority="5" operator="equal">
      <formula>#REF!</formula>
    </cfRule>
    <cfRule type="cellIs" dxfId="2536" priority="1" operator="equal">
      <formula>#REF!</formula>
    </cfRule>
    <cfRule type="cellIs" dxfId="2535" priority="2" operator="equal">
      <formula>#REF!</formula>
    </cfRule>
    <cfRule type="cellIs" dxfId="2534" priority="3" operator="equal">
      <formula>#REF!</formula>
    </cfRule>
  </conditionalFormatting>
  <conditionalFormatting sqref="G14:N15">
    <cfRule type="cellIs" dxfId="2533" priority="142" operator="equal">
      <formula>#REF!</formula>
    </cfRule>
    <cfRule type="cellIs" dxfId="2532" priority="141" operator="equal">
      <formula>#REF!</formula>
    </cfRule>
    <cfRule type="cellIs" dxfId="2531" priority="144" operator="equal">
      <formula>#REF!</formula>
    </cfRule>
    <cfRule type="cellIs" dxfId="2530" priority="145" operator="equal">
      <formula>#REF!</formula>
    </cfRule>
    <cfRule type="cellIs" dxfId="2529" priority="143" operator="equal">
      <formula>#REF!</formula>
    </cfRule>
  </conditionalFormatting>
  <conditionalFormatting sqref="G12:Q13">
    <cfRule type="cellIs" dxfId="2528" priority="226" operator="equal">
      <formula>#REF!</formula>
    </cfRule>
    <cfRule type="cellIs" dxfId="2527" priority="227" operator="equal">
      <formula>#REF!</formula>
    </cfRule>
    <cfRule type="cellIs" dxfId="2526" priority="228" operator="equal">
      <formula>#REF!</formula>
    </cfRule>
    <cfRule type="cellIs" dxfId="2525" priority="229" operator="equal">
      <formula>#REF!</formula>
    </cfRule>
    <cfRule type="cellIs" dxfId="2524" priority="230" operator="equal">
      <formula>#REF!</formula>
    </cfRule>
  </conditionalFormatting>
  <dataValidations count="2">
    <dataValidation type="list" allowBlank="1" showInputMessage="1" showErrorMessage="1" sqref="O14:Q31 N16:N31 K16:M17 H20:M31" xr:uid="{00000000-0002-0000-0200-000000000000}">
      <formula1>#REF!</formula1>
    </dataValidation>
    <dataValidation type="list" allowBlank="1" showInputMessage="1" showErrorMessage="1" sqref="C20:C31" xr:uid="{00000000-0002-0000-0200-000001000000}">
      <formula1>#REF!</formula1>
    </dataValidation>
  </dataValidations>
  <printOptions horizontalCentered="1" verticalCentered="1"/>
  <pageMargins left="0.31496062992125984" right="0.27559055118110237" top="0.23622047244094491" bottom="0.15748031496062992" header="0" footer="0"/>
  <pageSetup paperSize="5" scale="4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showGridLines="0" view="pageBreakPreview" zoomScale="90" zoomScaleNormal="70" zoomScaleSheetLayoutView="90" workbookViewId="0">
      <selection activeCell="H11" sqref="H11"/>
    </sheetView>
  </sheetViews>
  <sheetFormatPr baseColWidth="10" defaultColWidth="14.28515625" defaultRowHeight="12" x14ac:dyDescent="0.25"/>
  <cols>
    <col min="1" max="1" width="21.28515625" style="55" customWidth="1"/>
    <col min="2" max="2" width="43.42578125" style="55" customWidth="1"/>
    <col min="3" max="3" width="42.140625" style="57" customWidth="1"/>
    <col min="4" max="4" width="20.42578125" style="57" customWidth="1"/>
    <col min="5" max="5" width="3.42578125" style="55" customWidth="1"/>
    <col min="6" max="7" width="13.5703125" style="56" customWidth="1"/>
    <col min="8" max="24" width="13.5703125" style="55" customWidth="1"/>
    <col min="25" max="253" width="11.42578125" style="55" customWidth="1"/>
    <col min="254" max="254" width="12.7109375" style="55" customWidth="1"/>
    <col min="255" max="255" width="47" style="55" customWidth="1"/>
    <col min="256" max="256" width="35" style="55" customWidth="1"/>
    <col min="257" max="16384" width="14.28515625" style="55"/>
  </cols>
  <sheetData>
    <row r="1" spans="1:24" s="306" customFormat="1" ht="24.6" customHeight="1" thickBot="1" x14ac:dyDescent="0.3">
      <c r="A1" s="702"/>
      <c r="B1" s="703"/>
      <c r="C1" s="447" t="s">
        <v>311</v>
      </c>
      <c r="D1" s="460" t="s">
        <v>321</v>
      </c>
      <c r="F1" s="701" t="s">
        <v>186</v>
      </c>
      <c r="G1" s="701"/>
      <c r="H1" s="701"/>
      <c r="I1" s="701"/>
      <c r="J1" s="701"/>
      <c r="K1" s="701"/>
      <c r="L1" s="701"/>
      <c r="M1" s="701"/>
    </row>
    <row r="2" spans="1:24" s="306" customFormat="1" ht="24.6" customHeight="1" thickBot="1" x14ac:dyDescent="0.3">
      <c r="A2" s="704"/>
      <c r="B2" s="705"/>
      <c r="C2" s="708" t="s">
        <v>305</v>
      </c>
      <c r="D2" s="460" t="s">
        <v>306</v>
      </c>
      <c r="F2" s="424"/>
      <c r="G2" s="424"/>
      <c r="H2" s="424"/>
      <c r="I2" s="424"/>
      <c r="J2" s="424"/>
      <c r="K2" s="424"/>
      <c r="L2" s="424"/>
      <c r="M2" s="424"/>
    </row>
    <row r="3" spans="1:24" s="306" customFormat="1" ht="34.5" customHeight="1" thickBot="1" x14ac:dyDescent="0.3">
      <c r="A3" s="706"/>
      <c r="B3" s="707"/>
      <c r="C3" s="709"/>
      <c r="D3" s="460" t="s">
        <v>310</v>
      </c>
      <c r="F3" s="700" t="s">
        <v>187</v>
      </c>
      <c r="G3" s="700" t="s">
        <v>188</v>
      </c>
      <c r="H3" s="700" t="s">
        <v>189</v>
      </c>
      <c r="I3" s="700" t="s">
        <v>190</v>
      </c>
      <c r="J3" s="700" t="s">
        <v>191</v>
      </c>
      <c r="K3" s="700" t="s">
        <v>192</v>
      </c>
      <c r="L3" s="700" t="s">
        <v>193</v>
      </c>
      <c r="M3" s="700" t="s">
        <v>194</v>
      </c>
      <c r="N3" s="710" t="s">
        <v>195</v>
      </c>
      <c r="O3" s="700" t="s">
        <v>196</v>
      </c>
      <c r="P3" s="700" t="s">
        <v>197</v>
      </c>
      <c r="Q3" s="700" t="s">
        <v>198</v>
      </c>
      <c r="R3" s="700" t="s">
        <v>199</v>
      </c>
      <c r="S3" s="700" t="s">
        <v>200</v>
      </c>
      <c r="T3" s="700" t="s">
        <v>201</v>
      </c>
      <c r="U3" s="701" t="s">
        <v>202</v>
      </c>
      <c r="V3" s="700" t="s">
        <v>203</v>
      </c>
      <c r="W3" s="700" t="s">
        <v>204</v>
      </c>
      <c r="X3" s="700" t="s">
        <v>205</v>
      </c>
    </row>
    <row r="4" spans="1:24" ht="3.6" customHeight="1" x14ac:dyDescent="0.25">
      <c r="E4" s="56"/>
      <c r="F4" s="700"/>
      <c r="G4" s="700"/>
      <c r="H4" s="700"/>
      <c r="I4" s="700"/>
      <c r="J4" s="700"/>
      <c r="K4" s="700"/>
      <c r="L4" s="700"/>
      <c r="M4" s="700"/>
      <c r="N4" s="710"/>
      <c r="O4" s="700"/>
      <c r="P4" s="700"/>
      <c r="Q4" s="700"/>
      <c r="R4" s="700"/>
      <c r="S4" s="700"/>
      <c r="T4" s="700"/>
      <c r="U4" s="701"/>
      <c r="V4" s="700"/>
      <c r="W4" s="700"/>
      <c r="X4" s="700"/>
    </row>
    <row r="5" spans="1:24" ht="31.5" customHeight="1" x14ac:dyDescent="0.25">
      <c r="A5" s="49" t="s">
        <v>125</v>
      </c>
      <c r="B5" s="49" t="s">
        <v>300</v>
      </c>
      <c r="D5" s="55"/>
      <c r="F5" s="700"/>
      <c r="G5" s="700"/>
      <c r="H5" s="700"/>
      <c r="I5" s="700"/>
      <c r="J5" s="700"/>
      <c r="K5" s="700"/>
      <c r="L5" s="700"/>
      <c r="M5" s="700"/>
      <c r="N5" s="710"/>
      <c r="O5" s="700"/>
      <c r="P5" s="700"/>
      <c r="Q5" s="700"/>
      <c r="R5" s="700"/>
      <c r="S5" s="700"/>
      <c r="T5" s="700"/>
      <c r="U5" s="701"/>
      <c r="V5" s="700"/>
      <c r="W5" s="700"/>
      <c r="X5" s="700"/>
    </row>
    <row r="6" spans="1:24" x14ac:dyDescent="0.25">
      <c r="A6" s="157"/>
      <c r="D6" s="55"/>
      <c r="F6" s="700"/>
      <c r="G6" s="700"/>
      <c r="H6" s="700"/>
      <c r="I6" s="700"/>
      <c r="J6" s="700"/>
      <c r="K6" s="700"/>
      <c r="L6" s="700"/>
      <c r="M6" s="700"/>
      <c r="N6" s="710"/>
      <c r="O6" s="700"/>
      <c r="P6" s="700"/>
      <c r="Q6" s="700"/>
      <c r="R6" s="700"/>
      <c r="S6" s="700"/>
      <c r="T6" s="700"/>
      <c r="U6" s="701"/>
      <c r="V6" s="700"/>
      <c r="W6" s="700"/>
      <c r="X6" s="700"/>
    </row>
    <row r="7" spans="1:24" ht="25.5" customHeight="1" x14ac:dyDescent="0.25">
      <c r="A7" s="655" t="s">
        <v>206</v>
      </c>
      <c r="B7" s="655"/>
      <c r="C7" s="55"/>
      <c r="D7" s="55"/>
      <c r="F7" s="700"/>
      <c r="G7" s="700"/>
      <c r="H7" s="700"/>
      <c r="I7" s="700"/>
      <c r="J7" s="700"/>
      <c r="K7" s="700"/>
      <c r="L7" s="700"/>
      <c r="M7" s="700"/>
      <c r="N7" s="710"/>
      <c r="O7" s="700"/>
      <c r="P7" s="700"/>
      <c r="Q7" s="700"/>
      <c r="R7" s="700"/>
      <c r="S7" s="700"/>
      <c r="T7" s="700"/>
      <c r="U7" s="701"/>
      <c r="V7" s="700"/>
      <c r="W7" s="700"/>
      <c r="X7" s="700"/>
    </row>
    <row r="8" spans="1:24" ht="6.95" customHeight="1" x14ac:dyDescent="0.25">
      <c r="D8" s="58"/>
      <c r="F8" s="700"/>
      <c r="G8" s="700"/>
      <c r="H8" s="700"/>
      <c r="I8" s="700"/>
      <c r="J8" s="700"/>
      <c r="K8" s="700"/>
      <c r="L8" s="700"/>
      <c r="M8" s="700"/>
      <c r="N8" s="710"/>
      <c r="O8" s="700"/>
      <c r="P8" s="700"/>
      <c r="Q8" s="700"/>
      <c r="R8" s="700"/>
      <c r="S8" s="700"/>
      <c r="T8" s="700"/>
      <c r="U8" s="701"/>
      <c r="V8" s="700"/>
      <c r="W8" s="700"/>
      <c r="X8" s="700"/>
    </row>
    <row r="9" spans="1:24" ht="25.5" customHeight="1" x14ac:dyDescent="0.25">
      <c r="A9" s="141" t="s">
        <v>154</v>
      </c>
      <c r="B9" s="308" t="s">
        <v>51</v>
      </c>
      <c r="C9" s="147" t="s">
        <v>207</v>
      </c>
      <c r="D9" s="147" t="s">
        <v>54</v>
      </c>
      <c r="F9" s="700"/>
      <c r="G9" s="700"/>
      <c r="H9" s="700"/>
      <c r="I9" s="700"/>
      <c r="J9" s="700"/>
      <c r="K9" s="700"/>
      <c r="L9" s="700"/>
      <c r="M9" s="700"/>
      <c r="N9" s="710"/>
      <c r="O9" s="700"/>
      <c r="P9" s="700"/>
      <c r="Q9" s="700"/>
      <c r="R9" s="700"/>
      <c r="S9" s="700"/>
      <c r="T9" s="700"/>
      <c r="U9" s="701"/>
      <c r="V9" s="700"/>
      <c r="W9" s="700"/>
      <c r="X9" s="700"/>
    </row>
    <row r="10" spans="1:24" ht="65.25" customHeight="1" x14ac:dyDescent="0.25">
      <c r="A10" s="141" t="s">
        <v>132</v>
      </c>
      <c r="B10" s="525" t="s">
        <v>485</v>
      </c>
      <c r="C10" s="527" t="s">
        <v>222</v>
      </c>
      <c r="D10" s="526">
        <v>10</v>
      </c>
      <c r="F10" s="476" t="s">
        <v>337</v>
      </c>
      <c r="G10" s="476" t="s">
        <v>332</v>
      </c>
      <c r="H10" s="476" t="s">
        <v>332</v>
      </c>
      <c r="I10" s="476" t="s">
        <v>332</v>
      </c>
      <c r="J10" s="476" t="s">
        <v>337</v>
      </c>
      <c r="K10" s="476" t="s">
        <v>332</v>
      </c>
      <c r="L10" s="476" t="s">
        <v>337</v>
      </c>
      <c r="M10" s="476" t="s">
        <v>337</v>
      </c>
      <c r="N10" s="528" t="s">
        <v>337</v>
      </c>
      <c r="O10" s="476" t="s">
        <v>332</v>
      </c>
      <c r="P10" s="476" t="s">
        <v>337</v>
      </c>
      <c r="Q10" s="476" t="s">
        <v>337</v>
      </c>
      <c r="R10" s="476" t="s">
        <v>332</v>
      </c>
      <c r="S10" s="476" t="s">
        <v>332</v>
      </c>
      <c r="T10" s="476" t="s">
        <v>337</v>
      </c>
      <c r="U10" s="485" t="s">
        <v>332</v>
      </c>
      <c r="V10" s="476" t="s">
        <v>337</v>
      </c>
      <c r="W10" s="476" t="s">
        <v>332</v>
      </c>
      <c r="X10" s="476" t="s">
        <v>337</v>
      </c>
    </row>
    <row r="11" spans="1:24" ht="77.25" customHeight="1" x14ac:dyDescent="0.25">
      <c r="A11" s="141" t="s">
        <v>133</v>
      </c>
      <c r="B11" s="525" t="s">
        <v>484</v>
      </c>
      <c r="C11" s="527" t="s">
        <v>222</v>
      </c>
      <c r="D11" s="526">
        <v>10</v>
      </c>
      <c r="F11" s="476" t="s">
        <v>337</v>
      </c>
      <c r="G11" s="476" t="s">
        <v>332</v>
      </c>
      <c r="H11" s="476" t="s">
        <v>332</v>
      </c>
      <c r="I11" s="476" t="s">
        <v>332</v>
      </c>
      <c r="J11" s="476" t="s">
        <v>337</v>
      </c>
      <c r="K11" s="476" t="s">
        <v>332</v>
      </c>
      <c r="L11" s="476" t="s">
        <v>337</v>
      </c>
      <c r="M11" s="476" t="s">
        <v>337</v>
      </c>
      <c r="N11" s="528" t="s">
        <v>337</v>
      </c>
      <c r="O11" s="476" t="s">
        <v>332</v>
      </c>
      <c r="P11" s="476" t="s">
        <v>337</v>
      </c>
      <c r="Q11" s="476" t="s">
        <v>337</v>
      </c>
      <c r="R11" s="476" t="s">
        <v>332</v>
      </c>
      <c r="S11" s="476" t="s">
        <v>332</v>
      </c>
      <c r="T11" s="476" t="s">
        <v>337</v>
      </c>
      <c r="U11" s="485" t="s">
        <v>332</v>
      </c>
      <c r="V11" s="476" t="s">
        <v>337</v>
      </c>
      <c r="W11" s="476" t="s">
        <v>332</v>
      </c>
      <c r="X11" s="476" t="s">
        <v>337</v>
      </c>
    </row>
    <row r="12" spans="1:24" ht="66" customHeight="1" x14ac:dyDescent="0.25">
      <c r="A12" s="141" t="s">
        <v>134</v>
      </c>
      <c r="B12" s="310" t="str">
        <f>'[4]4 Impacto'!B9</f>
        <v xml:space="preserve">Posibilidad de recibir o solicitar cualquier dádiva o beneficio a nombre propio o de terceros Con el fin de  
emitir concepto sobre uso de suelo y normas urbanísticas </v>
      </c>
      <c r="C12" s="496" t="s">
        <v>222</v>
      </c>
      <c r="D12" s="312">
        <f>'[4]4 Impacto'!D9</f>
        <v>10</v>
      </c>
      <c r="E12" s="313"/>
      <c r="F12" s="74" t="str">
        <f>'[4]4 Impacto'!F9</f>
        <v>Si</v>
      </c>
      <c r="G12" s="74" t="str">
        <f>'[4]4 Impacto'!G9</f>
        <v>No</v>
      </c>
      <c r="H12" s="74" t="str">
        <f>'[4]4 Impacto'!H9</f>
        <v>No</v>
      </c>
      <c r="I12" s="74" t="str">
        <f>'[4]4 Impacto'!I9</f>
        <v>No</v>
      </c>
      <c r="J12" s="74" t="str">
        <f>'[4]4 Impacto'!J9</f>
        <v>Si</v>
      </c>
      <c r="K12" s="74" t="str">
        <f>'[4]4 Impacto'!K9</f>
        <v>No</v>
      </c>
      <c r="L12" s="74" t="str">
        <f>'[4]4 Impacto'!L9</f>
        <v>Si</v>
      </c>
      <c r="M12" s="74" t="str">
        <f>'[4]4 Impacto'!M9</f>
        <v>Si</v>
      </c>
      <c r="N12" s="74" t="str">
        <f>'[4]4 Impacto'!N9</f>
        <v>Si</v>
      </c>
      <c r="O12" s="74" t="str">
        <f>'[4]4 Impacto'!O9</f>
        <v>No</v>
      </c>
      <c r="P12" s="74" t="str">
        <f>'[4]4 Impacto'!P9</f>
        <v>Si</v>
      </c>
      <c r="Q12" s="74" t="str">
        <f>'[4]4 Impacto'!Q9</f>
        <v>Si</v>
      </c>
      <c r="R12" s="74" t="str">
        <f>'[4]4 Impacto'!R9</f>
        <v>No</v>
      </c>
      <c r="S12" s="74" t="str">
        <f>'[4]4 Impacto'!S9</f>
        <v>No</v>
      </c>
      <c r="T12" s="74" t="str">
        <f>'[4]4 Impacto'!T9</f>
        <v>Si</v>
      </c>
      <c r="U12" s="74" t="str">
        <f>'[4]4 Impacto'!U9</f>
        <v>No</v>
      </c>
      <c r="V12" s="74" t="str">
        <f>'[4]4 Impacto'!V9</f>
        <v>Si</v>
      </c>
      <c r="W12" s="74" t="str">
        <f>'[4]4 Impacto'!W9</f>
        <v>No</v>
      </c>
      <c r="X12" s="74" t="str">
        <f>'[4]4 Impacto'!X9</f>
        <v>Si</v>
      </c>
    </row>
    <row r="13" spans="1:24" ht="58.5" customHeight="1" x14ac:dyDescent="0.25">
      <c r="A13" s="141" t="s">
        <v>135</v>
      </c>
      <c r="B13" s="310" t="str">
        <f>+'2 Contexto e Identificación'!E13</f>
        <v>Posibilidad de recibir o solicitar cualquier dádiva o beneficio a nombre propio o de terceros Con el fin de Ceder/Titular un predio sin el cumplimiento de los Requisitos</v>
      </c>
      <c r="C13" s="496" t="s">
        <v>222</v>
      </c>
      <c r="D13" s="312">
        <v>10</v>
      </c>
      <c r="E13" s="313"/>
      <c r="F13" s="485" t="s">
        <v>337</v>
      </c>
      <c r="G13" s="485" t="s">
        <v>332</v>
      </c>
      <c r="H13" s="485" t="s">
        <v>332</v>
      </c>
      <c r="I13" s="485" t="s">
        <v>332</v>
      </c>
      <c r="J13" s="485" t="s">
        <v>337</v>
      </c>
      <c r="K13" s="485" t="s">
        <v>332</v>
      </c>
      <c r="L13" s="485" t="s">
        <v>337</v>
      </c>
      <c r="M13" s="485" t="s">
        <v>337</v>
      </c>
      <c r="N13" s="485" t="s">
        <v>337</v>
      </c>
      <c r="O13" s="485" t="s">
        <v>332</v>
      </c>
      <c r="P13" s="485" t="s">
        <v>337</v>
      </c>
      <c r="Q13" s="485" t="s">
        <v>337</v>
      </c>
      <c r="R13" s="485" t="s">
        <v>332</v>
      </c>
      <c r="S13" s="485" t="s">
        <v>332</v>
      </c>
      <c r="T13" s="485" t="s">
        <v>337</v>
      </c>
      <c r="U13" s="485" t="s">
        <v>332</v>
      </c>
      <c r="V13" s="485" t="s">
        <v>337</v>
      </c>
      <c r="W13" s="485" t="s">
        <v>332</v>
      </c>
      <c r="X13" s="485" t="s">
        <v>337</v>
      </c>
    </row>
    <row r="14" spans="1:24" ht="54.75" customHeight="1" x14ac:dyDescent="0.25">
      <c r="A14" s="141" t="s">
        <v>136</v>
      </c>
      <c r="B14" s="310" t="str">
        <f>+'2 Contexto e Identificación'!E14</f>
        <v>Posibilidad de recibir o solicitar cualquier dádiva o beneficio a nombre propio o de terceros Para ingresar un funcionario que no haya sido nombrado y no se encuentre posesionado</v>
      </c>
      <c r="C14" s="496" t="s">
        <v>208</v>
      </c>
      <c r="D14" s="312">
        <v>13</v>
      </c>
      <c r="E14" s="313"/>
      <c r="F14" s="485" t="s">
        <v>337</v>
      </c>
      <c r="G14" s="485" t="s">
        <v>337</v>
      </c>
      <c r="H14" s="485" t="s">
        <v>337</v>
      </c>
      <c r="I14" s="485" t="s">
        <v>332</v>
      </c>
      <c r="J14" s="485" t="s">
        <v>337</v>
      </c>
      <c r="K14" s="485" t="s">
        <v>332</v>
      </c>
      <c r="L14" s="485" t="s">
        <v>337</v>
      </c>
      <c r="M14" s="485" t="s">
        <v>337</v>
      </c>
      <c r="N14" s="485" t="s">
        <v>337</v>
      </c>
      <c r="O14" s="485" t="s">
        <v>332</v>
      </c>
      <c r="P14" s="485" t="s">
        <v>337</v>
      </c>
      <c r="Q14" s="485" t="s">
        <v>337</v>
      </c>
      <c r="R14" s="485" t="s">
        <v>337</v>
      </c>
      <c r="S14" s="485" t="s">
        <v>337</v>
      </c>
      <c r="T14" s="485" t="s">
        <v>337</v>
      </c>
      <c r="U14" s="485" t="s">
        <v>332</v>
      </c>
      <c r="V14" s="485" t="s">
        <v>337</v>
      </c>
      <c r="W14" s="485" t="s">
        <v>332</v>
      </c>
      <c r="X14" s="485" t="s">
        <v>332</v>
      </c>
    </row>
    <row r="15" spans="1:24" ht="50.45" customHeight="1" x14ac:dyDescent="0.25">
      <c r="A15" s="141" t="s">
        <v>137</v>
      </c>
      <c r="B15" s="310" t="str">
        <f>+'2 Contexto e Identificación'!E15</f>
        <v>Posibilidad de recibir o solicitar cualquier dádiva o beneficio a nombre propio o de terceros Con el fin de  realizar un nombramiento</v>
      </c>
      <c r="C15" s="496" t="s">
        <v>208</v>
      </c>
      <c r="D15" s="312">
        <v>13</v>
      </c>
      <c r="E15" s="313"/>
      <c r="F15" s="485" t="s">
        <v>337</v>
      </c>
      <c r="G15" s="485" t="s">
        <v>337</v>
      </c>
      <c r="H15" s="485" t="s">
        <v>337</v>
      </c>
      <c r="I15" s="485" t="s">
        <v>332</v>
      </c>
      <c r="J15" s="485" t="s">
        <v>337</v>
      </c>
      <c r="K15" s="485" t="s">
        <v>332</v>
      </c>
      <c r="L15" s="485" t="s">
        <v>337</v>
      </c>
      <c r="M15" s="485" t="s">
        <v>337</v>
      </c>
      <c r="N15" s="485" t="s">
        <v>337</v>
      </c>
      <c r="O15" s="485" t="s">
        <v>332</v>
      </c>
      <c r="P15" s="485" t="s">
        <v>337</v>
      </c>
      <c r="Q15" s="485" t="s">
        <v>337</v>
      </c>
      <c r="R15" s="485" t="s">
        <v>337</v>
      </c>
      <c r="S15" s="485" t="s">
        <v>337</v>
      </c>
      <c r="T15" s="485" t="s">
        <v>337</v>
      </c>
      <c r="U15" s="485" t="s">
        <v>332</v>
      </c>
      <c r="V15" s="485" t="s">
        <v>337</v>
      </c>
      <c r="W15" s="485" t="s">
        <v>332</v>
      </c>
      <c r="X15" s="485" t="s">
        <v>332</v>
      </c>
    </row>
    <row r="16" spans="1:24" ht="50.45" customHeight="1" x14ac:dyDescent="0.25">
      <c r="A16" s="141" t="s">
        <v>138</v>
      </c>
      <c r="B16" s="502" t="s">
        <v>426</v>
      </c>
      <c r="C16" s="496" t="s">
        <v>222</v>
      </c>
      <c r="D16" s="312">
        <v>6</v>
      </c>
      <c r="E16" s="313"/>
      <c r="F16" s="485" t="s">
        <v>337</v>
      </c>
      <c r="G16" s="485" t="s">
        <v>337</v>
      </c>
      <c r="H16" s="485" t="s">
        <v>337</v>
      </c>
      <c r="I16" s="485" t="s">
        <v>337</v>
      </c>
      <c r="J16" s="485" t="s">
        <v>337</v>
      </c>
      <c r="K16" s="485" t="s">
        <v>332</v>
      </c>
      <c r="L16" s="485" t="s">
        <v>332</v>
      </c>
      <c r="M16" s="485" t="s">
        <v>332</v>
      </c>
      <c r="N16" s="485" t="s">
        <v>332</v>
      </c>
      <c r="O16" s="485" t="s">
        <v>332</v>
      </c>
      <c r="P16" s="485" t="s">
        <v>332</v>
      </c>
      <c r="Q16" s="485" t="s">
        <v>337</v>
      </c>
      <c r="R16" s="485" t="s">
        <v>332</v>
      </c>
      <c r="S16" s="485" t="s">
        <v>332</v>
      </c>
      <c r="T16" s="485" t="s">
        <v>332</v>
      </c>
      <c r="U16" s="485" t="s">
        <v>332</v>
      </c>
      <c r="V16" s="485" t="s">
        <v>332</v>
      </c>
      <c r="W16" s="485" t="s">
        <v>332</v>
      </c>
      <c r="X16" s="485" t="s">
        <v>332</v>
      </c>
    </row>
    <row r="17" spans="1:24" ht="50.45" customHeight="1" x14ac:dyDescent="0.25">
      <c r="A17" s="141" t="s">
        <v>139</v>
      </c>
      <c r="B17" s="310" t="str">
        <f>+'2 Contexto e Identificación'!E17</f>
        <v>Posibilidad de recibir o solicitar cualquier dàdiva o beneficio a nombre propio o de terceros. Con el fin incumplir al seguimiento de informes de ley</v>
      </c>
      <c r="C17" s="496" t="s">
        <v>222</v>
      </c>
      <c r="D17" s="312">
        <v>6</v>
      </c>
      <c r="E17" s="313"/>
      <c r="F17" s="485" t="s">
        <v>337</v>
      </c>
      <c r="G17" s="485" t="s">
        <v>337</v>
      </c>
      <c r="H17" s="485" t="s">
        <v>337</v>
      </c>
      <c r="I17" s="485" t="s">
        <v>337</v>
      </c>
      <c r="J17" s="485" t="s">
        <v>337</v>
      </c>
      <c r="K17" s="485" t="s">
        <v>332</v>
      </c>
      <c r="L17" s="485" t="s">
        <v>332</v>
      </c>
      <c r="M17" s="485" t="s">
        <v>332</v>
      </c>
      <c r="N17" s="485" t="s">
        <v>332</v>
      </c>
      <c r="O17" s="485" t="s">
        <v>332</v>
      </c>
      <c r="P17" s="485" t="s">
        <v>332</v>
      </c>
      <c r="Q17" s="485" t="s">
        <v>337</v>
      </c>
      <c r="R17" s="485" t="s">
        <v>332</v>
      </c>
      <c r="S17" s="485" t="s">
        <v>332</v>
      </c>
      <c r="T17" s="485" t="s">
        <v>332</v>
      </c>
      <c r="U17" s="485" t="s">
        <v>332</v>
      </c>
      <c r="V17" s="485" t="s">
        <v>332</v>
      </c>
      <c r="W17" s="485" t="s">
        <v>332</v>
      </c>
      <c r="X17" s="485" t="s">
        <v>332</v>
      </c>
    </row>
    <row r="18" spans="1:24" ht="50.45" customHeight="1" x14ac:dyDescent="0.25">
      <c r="A18" s="141" t="s">
        <v>140</v>
      </c>
      <c r="B18" s="310" t="str">
        <f>+'2 Contexto e Identificación'!E18</f>
        <v>Posibilidad de recibir o solicitar cualquier dádiva o beneficio a nombre propio o de terceros Con el fin de  Emitir las Personerìas Jurìdicas de Edificios y Condominios en el Distrito de Santa Marta.</v>
      </c>
      <c r="C18" s="496" t="s">
        <v>208</v>
      </c>
      <c r="D18" s="312">
        <v>9</v>
      </c>
      <c r="E18" s="313"/>
      <c r="F18" s="485" t="s">
        <v>337</v>
      </c>
      <c r="G18" s="485" t="s">
        <v>332</v>
      </c>
      <c r="H18" s="485" t="s">
        <v>332</v>
      </c>
      <c r="I18" s="485" t="s">
        <v>332</v>
      </c>
      <c r="J18" s="485" t="s">
        <v>337</v>
      </c>
      <c r="K18" s="485" t="s">
        <v>332</v>
      </c>
      <c r="L18" s="485" t="s">
        <v>337</v>
      </c>
      <c r="M18" s="485" t="s">
        <v>332</v>
      </c>
      <c r="N18" s="485" t="s">
        <v>332</v>
      </c>
      <c r="O18" s="485" t="s">
        <v>337</v>
      </c>
      <c r="P18" s="485" t="s">
        <v>337</v>
      </c>
      <c r="Q18" s="485" t="s">
        <v>337</v>
      </c>
      <c r="R18" s="485" t="s">
        <v>337</v>
      </c>
      <c r="S18" s="485" t="s">
        <v>337</v>
      </c>
      <c r="T18" s="485" t="s">
        <v>337</v>
      </c>
      <c r="U18" s="485" t="s">
        <v>332</v>
      </c>
      <c r="V18" s="485" t="s">
        <v>332</v>
      </c>
      <c r="W18" s="485" t="s">
        <v>332</v>
      </c>
      <c r="X18" s="485" t="s">
        <v>332</v>
      </c>
    </row>
    <row r="19" spans="1:24" ht="50.45" customHeight="1" x14ac:dyDescent="0.25">
      <c r="A19" s="141" t="s">
        <v>141</v>
      </c>
      <c r="B19" s="310" t="str">
        <f>+'2 Contexto e Identificación'!E19</f>
        <v>Posibilidad de recibir o solicitar cualquier dádiva o beneficio a nombre propio o de terceros Con el fin de  Emitir Actos Administrativos a terceros en Procesos de Pagos de sentencias.</v>
      </c>
      <c r="C19" s="496" t="s">
        <v>208</v>
      </c>
      <c r="D19" s="312">
        <v>9</v>
      </c>
      <c r="E19" s="313"/>
      <c r="F19" s="485" t="s">
        <v>337</v>
      </c>
      <c r="G19" s="485" t="s">
        <v>332</v>
      </c>
      <c r="H19" s="485" t="s">
        <v>332</v>
      </c>
      <c r="I19" s="485" t="s">
        <v>332</v>
      </c>
      <c r="J19" s="485" t="s">
        <v>337</v>
      </c>
      <c r="K19" s="485" t="s">
        <v>332</v>
      </c>
      <c r="L19" s="485" t="s">
        <v>337</v>
      </c>
      <c r="M19" s="485" t="s">
        <v>332</v>
      </c>
      <c r="N19" s="485" t="s">
        <v>332</v>
      </c>
      <c r="O19" s="485" t="s">
        <v>337</v>
      </c>
      <c r="P19" s="485" t="s">
        <v>337</v>
      </c>
      <c r="Q19" s="485" t="s">
        <v>337</v>
      </c>
      <c r="R19" s="485" t="s">
        <v>337</v>
      </c>
      <c r="S19" s="485" t="s">
        <v>337</v>
      </c>
      <c r="T19" s="485" t="s">
        <v>337</v>
      </c>
      <c r="U19" s="485" t="s">
        <v>332</v>
      </c>
      <c r="V19" s="485" t="s">
        <v>332</v>
      </c>
      <c r="W19" s="485" t="s">
        <v>332</v>
      </c>
      <c r="X19" s="485" t="s">
        <v>332</v>
      </c>
    </row>
    <row r="20" spans="1:24" ht="50.45" customHeight="1" x14ac:dyDescent="0.25">
      <c r="A20" s="309" t="str">
        <f>'2 Contexto e Identificación'!A20</f>
        <v>R9</v>
      </c>
      <c r="B20" s="310" t="str">
        <f>+'2 Contexto e Identificación'!E20</f>
        <v xml:space="preserve">  </v>
      </c>
      <c r="C20" s="311"/>
      <c r="D20" s="312"/>
      <c r="E20" s="313"/>
      <c r="F20" s="74"/>
      <c r="G20" s="74"/>
      <c r="H20" s="74"/>
      <c r="I20" s="74"/>
      <c r="J20" s="74"/>
      <c r="K20" s="74"/>
      <c r="L20" s="74"/>
      <c r="M20" s="74"/>
      <c r="N20" s="74"/>
      <c r="O20" s="74"/>
      <c r="P20" s="74"/>
      <c r="Q20" s="74"/>
      <c r="R20" s="74"/>
      <c r="S20" s="74"/>
      <c r="T20" s="74"/>
      <c r="U20" s="74"/>
      <c r="V20" s="74"/>
      <c r="W20" s="74"/>
      <c r="X20" s="74"/>
    </row>
    <row r="21" spans="1:24" ht="50.45" customHeight="1" x14ac:dyDescent="0.25">
      <c r="A21" s="309" t="str">
        <f>'2 Contexto e Identificación'!A21</f>
        <v>R10</v>
      </c>
      <c r="B21" s="310"/>
      <c r="C21" s="311"/>
      <c r="D21" s="312"/>
      <c r="E21" s="313"/>
      <c r="F21" s="74"/>
      <c r="G21" s="74"/>
      <c r="H21" s="74"/>
      <c r="I21" s="74"/>
      <c r="J21" s="74"/>
      <c r="K21" s="74"/>
      <c r="L21" s="74"/>
      <c r="M21" s="74"/>
      <c r="N21" s="74"/>
      <c r="O21" s="74"/>
      <c r="P21" s="74"/>
      <c r="Q21" s="74"/>
      <c r="R21" s="74"/>
      <c r="S21" s="74"/>
      <c r="T21" s="74"/>
      <c r="U21" s="74"/>
      <c r="V21" s="74"/>
      <c r="W21" s="74"/>
      <c r="X21" s="74"/>
    </row>
    <row r="22" spans="1:24" ht="50.45" customHeight="1" x14ac:dyDescent="0.25">
      <c r="A22" s="309" t="str">
        <f>'2 Contexto e Identificación'!A22</f>
        <v>R11</v>
      </c>
      <c r="B22" s="310" t="str">
        <f>+'2 Contexto e Identificación'!E22</f>
        <v xml:space="preserve">  </v>
      </c>
      <c r="C22" s="311"/>
      <c r="D22" s="312"/>
      <c r="E22" s="313"/>
      <c r="F22" s="74"/>
      <c r="G22" s="74"/>
      <c r="H22" s="74"/>
      <c r="I22" s="74"/>
      <c r="J22" s="74"/>
      <c r="K22" s="74"/>
      <c r="L22" s="74"/>
      <c r="M22" s="74"/>
      <c r="N22" s="74"/>
      <c r="O22" s="74"/>
      <c r="P22" s="74"/>
      <c r="Q22" s="74"/>
      <c r="R22" s="74"/>
      <c r="S22" s="74"/>
      <c r="T22" s="74"/>
      <c r="U22" s="74"/>
      <c r="V22" s="74"/>
      <c r="W22" s="74"/>
      <c r="X22" s="74"/>
    </row>
    <row r="23" spans="1:24" ht="50.45" customHeight="1" x14ac:dyDescent="0.25">
      <c r="A23" s="309" t="str">
        <f>'2 Contexto e Identificación'!A23</f>
        <v>R12</v>
      </c>
      <c r="B23" s="310">
        <f>+'2 Contexto e Identificación'!E23</f>
        <v>0</v>
      </c>
      <c r="C23" s="311"/>
      <c r="D23" s="312"/>
      <c r="E23" s="313"/>
      <c r="F23" s="74"/>
      <c r="G23" s="74"/>
      <c r="H23" s="74"/>
      <c r="I23" s="74"/>
      <c r="J23" s="74"/>
      <c r="K23" s="74"/>
      <c r="L23" s="74"/>
      <c r="M23" s="74"/>
      <c r="N23" s="74"/>
      <c r="O23" s="74"/>
      <c r="P23" s="74"/>
      <c r="Q23" s="74"/>
      <c r="R23" s="74"/>
      <c r="S23" s="74"/>
      <c r="T23" s="74"/>
      <c r="U23" s="74"/>
      <c r="V23" s="74"/>
      <c r="W23" s="74"/>
      <c r="X23" s="74"/>
    </row>
    <row r="24" spans="1:24" ht="50.45" customHeight="1" x14ac:dyDescent="0.25">
      <c r="A24" s="309" t="str">
        <f>'2 Contexto e Identificación'!A24</f>
        <v>R13</v>
      </c>
      <c r="B24" s="310" t="str">
        <f>+'2 Contexto e Identificación'!E24</f>
        <v xml:space="preserve">  </v>
      </c>
      <c r="C24" s="311"/>
      <c r="D24" s="312"/>
      <c r="E24" s="313"/>
      <c r="F24" s="74"/>
      <c r="G24" s="74"/>
      <c r="H24" s="74"/>
      <c r="I24" s="74"/>
      <c r="J24" s="74"/>
      <c r="K24" s="74"/>
      <c r="L24" s="74"/>
      <c r="M24" s="74"/>
      <c r="N24" s="74"/>
      <c r="O24" s="74"/>
      <c r="P24" s="74"/>
      <c r="Q24" s="74"/>
      <c r="R24" s="74"/>
      <c r="S24" s="74"/>
      <c r="T24" s="74"/>
      <c r="U24" s="74"/>
      <c r="V24" s="74"/>
      <c r="W24" s="74"/>
      <c r="X24" s="74"/>
    </row>
    <row r="25" spans="1:24" ht="50.45" customHeight="1" x14ac:dyDescent="0.25">
      <c r="A25" s="309" t="str">
        <f>'2 Contexto e Identificación'!A25</f>
        <v>R14</v>
      </c>
      <c r="B25" s="310" t="str">
        <f>+'2 Contexto e Identificación'!E25</f>
        <v xml:space="preserve">  </v>
      </c>
      <c r="C25" s="311"/>
      <c r="D25" s="312"/>
      <c r="E25" s="313"/>
      <c r="F25" s="74"/>
      <c r="G25" s="74"/>
      <c r="H25" s="74"/>
      <c r="I25" s="74"/>
      <c r="J25" s="74"/>
      <c r="K25" s="74"/>
      <c r="L25" s="74"/>
      <c r="M25" s="74"/>
      <c r="N25" s="74"/>
      <c r="O25" s="74"/>
      <c r="P25" s="74"/>
      <c r="Q25" s="74"/>
      <c r="R25" s="74"/>
      <c r="S25" s="74"/>
      <c r="T25" s="74"/>
      <c r="U25" s="74"/>
      <c r="V25" s="74"/>
      <c r="W25" s="74"/>
      <c r="X25" s="74"/>
    </row>
    <row r="26" spans="1:24" ht="50.45" customHeight="1" x14ac:dyDescent="0.25">
      <c r="A26" s="309" t="str">
        <f>'2 Contexto e Identificación'!A26</f>
        <v>R15</v>
      </c>
      <c r="B26" s="310" t="str">
        <f>+'2 Contexto e Identificación'!E26</f>
        <v xml:space="preserve">  </v>
      </c>
      <c r="C26" s="311"/>
      <c r="D26" s="312"/>
      <c r="E26" s="313"/>
      <c r="F26" s="74"/>
      <c r="G26" s="74"/>
      <c r="H26" s="74"/>
      <c r="I26" s="74"/>
      <c r="J26" s="74"/>
      <c r="K26" s="74"/>
      <c r="L26" s="74"/>
      <c r="M26" s="74"/>
      <c r="N26" s="74"/>
      <c r="O26" s="74"/>
      <c r="P26" s="74"/>
      <c r="Q26" s="74"/>
      <c r="R26" s="74"/>
      <c r="S26" s="74"/>
      <c r="T26" s="74"/>
      <c r="U26" s="74"/>
      <c r="V26" s="74"/>
      <c r="W26" s="74"/>
      <c r="X26" s="74"/>
    </row>
    <row r="27" spans="1:24" ht="50.45" customHeight="1" x14ac:dyDescent="0.25">
      <c r="A27" s="309" t="str">
        <f>'2 Contexto e Identificación'!A27</f>
        <v>R16</v>
      </c>
      <c r="B27" s="310" t="str">
        <f>+'2 Contexto e Identificación'!E27</f>
        <v xml:space="preserve">  </v>
      </c>
      <c r="C27" s="311"/>
      <c r="D27" s="312"/>
      <c r="E27" s="313"/>
      <c r="F27" s="74"/>
      <c r="G27" s="74"/>
      <c r="H27" s="74"/>
      <c r="I27" s="74"/>
      <c r="J27" s="74"/>
      <c r="K27" s="74"/>
      <c r="L27" s="74"/>
      <c r="M27" s="74"/>
      <c r="N27" s="74"/>
      <c r="O27" s="74"/>
      <c r="P27" s="74"/>
      <c r="Q27" s="74"/>
      <c r="R27" s="74"/>
      <c r="S27" s="74"/>
      <c r="T27" s="74"/>
      <c r="U27" s="74"/>
      <c r="V27" s="74"/>
      <c r="W27" s="74"/>
      <c r="X27" s="74"/>
    </row>
    <row r="28" spans="1:24" ht="50.45" customHeight="1" x14ac:dyDescent="0.25">
      <c r="A28" s="309" t="str">
        <f>'2 Contexto e Identificación'!A28</f>
        <v>R17</v>
      </c>
      <c r="B28" s="310" t="str">
        <f>+'2 Contexto e Identificación'!E28</f>
        <v xml:space="preserve">  </v>
      </c>
      <c r="C28" s="311"/>
      <c r="D28" s="312"/>
      <c r="E28" s="313"/>
      <c r="F28" s="74"/>
      <c r="G28" s="74"/>
      <c r="H28" s="74"/>
      <c r="I28" s="74"/>
      <c r="J28" s="74"/>
      <c r="K28" s="74"/>
      <c r="L28" s="74"/>
      <c r="M28" s="74"/>
      <c r="N28" s="74"/>
      <c r="O28" s="74"/>
      <c r="P28" s="74"/>
      <c r="Q28" s="74"/>
      <c r="R28" s="74"/>
      <c r="S28" s="74"/>
      <c r="T28" s="74"/>
      <c r="U28" s="74"/>
      <c r="V28" s="74"/>
      <c r="W28" s="74"/>
      <c r="X28" s="74"/>
    </row>
    <row r="29" spans="1:24" ht="50.45" customHeight="1" x14ac:dyDescent="0.25">
      <c r="A29" s="309" t="str">
        <f>'2 Contexto e Identificación'!A29</f>
        <v>R18</v>
      </c>
      <c r="B29" s="310" t="str">
        <f>+'2 Contexto e Identificación'!E29</f>
        <v xml:space="preserve">  </v>
      </c>
      <c r="C29" s="311"/>
      <c r="D29" s="312"/>
      <c r="E29" s="313"/>
      <c r="F29" s="74"/>
      <c r="G29" s="74"/>
      <c r="H29" s="74"/>
      <c r="I29" s="74"/>
      <c r="J29" s="74"/>
      <c r="K29" s="74"/>
      <c r="L29" s="74"/>
      <c r="M29" s="74"/>
      <c r="N29" s="74"/>
      <c r="O29" s="74"/>
      <c r="P29" s="74"/>
      <c r="Q29" s="74"/>
      <c r="R29" s="74"/>
      <c r="S29" s="74"/>
      <c r="T29" s="74"/>
      <c r="U29" s="74"/>
      <c r="V29" s="74"/>
      <c r="W29" s="74"/>
      <c r="X29" s="74"/>
    </row>
    <row r="30" spans="1:24" ht="50.45" customHeight="1" x14ac:dyDescent="0.25">
      <c r="A30" s="309" t="str">
        <f>'2 Contexto e Identificación'!A30</f>
        <v>R19</v>
      </c>
      <c r="B30" s="310" t="str">
        <f>+'2 Contexto e Identificación'!E30</f>
        <v xml:space="preserve">  </v>
      </c>
      <c r="C30" s="311"/>
      <c r="D30" s="312"/>
      <c r="E30" s="313"/>
      <c r="F30" s="74"/>
      <c r="G30" s="74"/>
      <c r="H30" s="74"/>
      <c r="I30" s="74"/>
      <c r="J30" s="74"/>
      <c r="K30" s="74"/>
      <c r="L30" s="74"/>
      <c r="M30" s="74"/>
      <c r="N30" s="74"/>
      <c r="O30" s="74"/>
      <c r="P30" s="74"/>
      <c r="Q30" s="74"/>
      <c r="R30" s="74"/>
      <c r="S30" s="74"/>
      <c r="T30" s="74"/>
      <c r="U30" s="74"/>
      <c r="V30" s="74"/>
      <c r="W30" s="74"/>
      <c r="X30" s="74"/>
    </row>
    <row r="31" spans="1:24" ht="50.45" customHeight="1" x14ac:dyDescent="0.25">
      <c r="A31" s="309" t="str">
        <f>'2 Contexto e Identificación'!A31</f>
        <v>R20</v>
      </c>
      <c r="B31" s="310" t="str">
        <f>+'2 Contexto e Identificación'!E31</f>
        <v xml:space="preserve">  </v>
      </c>
      <c r="C31" s="311"/>
      <c r="D31" s="312"/>
      <c r="E31" s="313"/>
      <c r="F31" s="74"/>
      <c r="G31" s="74"/>
      <c r="H31" s="74"/>
      <c r="I31" s="74"/>
      <c r="J31" s="74"/>
      <c r="K31" s="74"/>
      <c r="L31" s="74"/>
      <c r="M31" s="74"/>
      <c r="N31" s="74"/>
      <c r="O31" s="74"/>
      <c r="P31" s="74"/>
      <c r="Q31" s="74"/>
      <c r="R31" s="74"/>
      <c r="S31" s="74"/>
      <c r="T31" s="74"/>
      <c r="U31" s="74"/>
      <c r="V31" s="74"/>
      <c r="W31" s="74"/>
      <c r="X31" s="74"/>
    </row>
    <row r="32" spans="1:24" ht="18.95" customHeight="1" thickBot="1" x14ac:dyDescent="0.3">
      <c r="E32" s="698"/>
      <c r="F32" s="699"/>
      <c r="G32" s="314"/>
      <c r="H32" s="315"/>
      <c r="I32" s="316"/>
      <c r="J32" s="317"/>
      <c r="K32" s="318"/>
      <c r="L32" s="318"/>
      <c r="N32" s="319"/>
      <c r="O32" s="320"/>
      <c r="S32" s="319"/>
      <c r="T32" s="320"/>
    </row>
    <row r="33" spans="1:11" ht="24.95" customHeight="1" x14ac:dyDescent="0.25">
      <c r="A33" s="311" t="s">
        <v>208</v>
      </c>
      <c r="B33" s="321" t="s">
        <v>209</v>
      </c>
      <c r="C33" s="322" t="s">
        <v>210</v>
      </c>
      <c r="E33" s="57"/>
      <c r="G33" s="323"/>
      <c r="H33" s="323"/>
      <c r="I33" s="323"/>
      <c r="J33" s="323"/>
      <c r="K33" s="324"/>
    </row>
    <row r="34" spans="1:11" ht="36" customHeight="1" x14ac:dyDescent="0.25">
      <c r="A34" s="311" t="s">
        <v>211</v>
      </c>
      <c r="B34" s="321" t="s">
        <v>212</v>
      </c>
      <c r="C34" s="322" t="s">
        <v>213</v>
      </c>
      <c r="E34" s="57"/>
      <c r="G34" s="323"/>
      <c r="H34" s="323"/>
      <c r="I34" s="323"/>
      <c r="J34" s="323"/>
      <c r="K34" s="324"/>
    </row>
    <row r="35" spans="1:11" ht="56.1" customHeight="1" x14ac:dyDescent="0.25">
      <c r="A35" s="311" t="s">
        <v>214</v>
      </c>
      <c r="B35" s="321" t="s">
        <v>215</v>
      </c>
      <c r="C35" s="322" t="s">
        <v>216</v>
      </c>
      <c r="E35" s="57"/>
      <c r="G35" s="323"/>
      <c r="H35" s="323"/>
      <c r="I35" s="323"/>
      <c r="J35" s="323"/>
      <c r="K35" s="324"/>
    </row>
    <row r="36" spans="1:11" x14ac:dyDescent="0.25">
      <c r="E36" s="56"/>
      <c r="G36" s="55"/>
    </row>
    <row r="37" spans="1:11" x14ac:dyDescent="0.25">
      <c r="A37" s="697" t="s">
        <v>217</v>
      </c>
      <c r="B37" s="697"/>
      <c r="C37" s="697"/>
      <c r="D37" s="697"/>
      <c r="E37" s="56"/>
      <c r="G37" s="55"/>
    </row>
    <row r="38" spans="1:11" x14ac:dyDescent="0.25">
      <c r="E38" s="56"/>
      <c r="G38" s="55"/>
    </row>
    <row r="39" spans="1:11" x14ac:dyDescent="0.25">
      <c r="E39" s="56"/>
      <c r="G39" s="55"/>
    </row>
    <row r="40" spans="1:11" x14ac:dyDescent="0.25">
      <c r="E40" s="56"/>
      <c r="G40" s="55"/>
    </row>
    <row r="41" spans="1:11" x14ac:dyDescent="0.25">
      <c r="E41" s="56"/>
      <c r="G41" s="55"/>
    </row>
    <row r="42" spans="1:11" x14ac:dyDescent="0.25">
      <c r="E42" s="56"/>
      <c r="G42" s="55"/>
    </row>
    <row r="43" spans="1:11" x14ac:dyDescent="0.25">
      <c r="E43" s="56"/>
      <c r="G43" s="55"/>
    </row>
    <row r="44" spans="1:11" x14ac:dyDescent="0.25">
      <c r="E44" s="56"/>
      <c r="G44" s="55"/>
    </row>
  </sheetData>
  <sheetProtection formatColumns="0" formatRows="0" sort="0" autoFilter="0" pivotTables="0"/>
  <dataConsolidate/>
  <mergeCells count="25">
    <mergeCell ref="N3:N9"/>
    <mergeCell ref="X3:X9"/>
    <mergeCell ref="O3:O9"/>
    <mergeCell ref="P3:P9"/>
    <mergeCell ref="Q3:Q9"/>
    <mergeCell ref="R3:R9"/>
    <mergeCell ref="S3:S9"/>
    <mergeCell ref="T3:T9"/>
    <mergeCell ref="W3:W9"/>
    <mergeCell ref="U3:U9"/>
    <mergeCell ref="V3:V9"/>
    <mergeCell ref="A37:D37"/>
    <mergeCell ref="E32:F32"/>
    <mergeCell ref="H3:H9"/>
    <mergeCell ref="I3:I9"/>
    <mergeCell ref="F1:M1"/>
    <mergeCell ref="F3:F9"/>
    <mergeCell ref="G3:G9"/>
    <mergeCell ref="A7:B7"/>
    <mergeCell ref="J3:J9"/>
    <mergeCell ref="K3:K9"/>
    <mergeCell ref="L3:L9"/>
    <mergeCell ref="M3:M9"/>
    <mergeCell ref="A1:B3"/>
    <mergeCell ref="C2:C3"/>
  </mergeCells>
  <phoneticPr fontId="4" type="noConversion"/>
  <conditionalFormatting sqref="A33:B35">
    <cfRule type="cellIs" dxfId="2523" priority="1" operator="equal">
      <formula>#REF!</formula>
    </cfRule>
    <cfRule type="cellIs" dxfId="2522" priority="2" operator="equal">
      <formula>#REF!</formula>
    </cfRule>
    <cfRule type="cellIs" dxfId="2521" priority="3" operator="equal">
      <formula>#REF!</formula>
    </cfRule>
  </conditionalFormatting>
  <conditionalFormatting sqref="C12:C31">
    <cfRule type="cellIs" dxfId="2520" priority="7" operator="equal">
      <formula>#REF!</formula>
    </cfRule>
    <cfRule type="cellIs" dxfId="2519" priority="8" operator="equal">
      <formula>#REF!</formula>
    </cfRule>
    <cfRule type="cellIs" dxfId="2518" priority="9" operator="equal">
      <formula>#REF!</formula>
    </cfRule>
  </conditionalFormatting>
  <dataValidations count="1">
    <dataValidation type="list" allowBlank="1" showInputMessage="1" showErrorMessage="1" sqref="F12:X12 F20:X31" xr:uid="{00000000-0002-0000-0300-000000000000}">
      <formula1>#REF!</formula1>
    </dataValidation>
  </dataValidations>
  <printOptions horizontalCentered="1" verticalCentered="1"/>
  <pageMargins left="0.25" right="0.25" top="0.75" bottom="0.75" header="0.3" footer="0.3"/>
  <pageSetup scale="3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view="pageBreakPreview" topLeftCell="A3" zoomScale="90" zoomScaleNormal="85" zoomScaleSheetLayoutView="90" workbookViewId="0">
      <selection activeCell="J21" sqref="J21"/>
    </sheetView>
  </sheetViews>
  <sheetFormatPr baseColWidth="10" defaultColWidth="14.28515625" defaultRowHeight="12" x14ac:dyDescent="0.25"/>
  <cols>
    <col min="1" max="1" width="14.7109375" style="55" customWidth="1"/>
    <col min="2" max="2" width="45.140625" style="56" customWidth="1"/>
    <col min="3" max="3" width="14.28515625" style="57" customWidth="1"/>
    <col min="4" max="4" width="11.7109375" style="58" customWidth="1"/>
    <col min="5" max="5" width="11.7109375" style="56" customWidth="1"/>
    <col min="6" max="6" width="5.140625" style="56" customWidth="1"/>
    <col min="7" max="7" width="9.7109375" style="56" customWidth="1"/>
    <col min="8" max="8" width="11.5703125" style="56" customWidth="1"/>
    <col min="9" max="9" width="11" style="56" customWidth="1"/>
    <col min="10" max="10" width="8.5703125" style="56" customWidth="1"/>
    <col min="11" max="11" width="13" style="56" customWidth="1"/>
    <col min="12" max="12" width="11.85546875" style="56" customWidth="1"/>
    <col min="13" max="13" width="13" style="56" customWidth="1"/>
    <col min="14" max="14" width="3.85546875" style="56" customWidth="1"/>
    <col min="15" max="15" width="4.85546875" style="55" customWidth="1"/>
    <col min="16" max="16" width="6.42578125" style="55" customWidth="1"/>
    <col min="17" max="17" width="11.42578125" style="55" customWidth="1"/>
    <col min="18" max="18" width="11.85546875" style="55" customWidth="1"/>
    <col min="19" max="19" width="17.5703125" style="55" customWidth="1"/>
    <col min="20" max="21" width="9.7109375" style="55" customWidth="1"/>
    <col min="22" max="22" width="17.7109375" style="55" customWidth="1"/>
    <col min="23" max="27" width="11.42578125" style="55" customWidth="1"/>
    <col min="28" max="28" width="5.5703125" style="55" bestFit="1" customWidth="1"/>
    <col min="29" max="29" width="26.85546875" style="55" customWidth="1"/>
    <col min="30" max="34" width="22.85546875" style="56" customWidth="1"/>
    <col min="35" max="35" width="23.42578125" style="55" customWidth="1"/>
    <col min="36" max="263" width="11.42578125" style="55" customWidth="1"/>
    <col min="264" max="264" width="12.7109375" style="55" customWidth="1"/>
    <col min="265" max="265" width="47" style="55" customWidth="1"/>
    <col min="266" max="266" width="35" style="55" customWidth="1"/>
    <col min="267" max="16384" width="14.28515625" style="55"/>
  </cols>
  <sheetData>
    <row r="1" spans="1:36" s="273" customFormat="1" ht="36" customHeight="1" thickBot="1" x14ac:dyDescent="0.3">
      <c r="A1" s="685"/>
      <c r="B1" s="726"/>
      <c r="C1" s="731" t="s">
        <v>311</v>
      </c>
      <c r="D1" s="732"/>
      <c r="E1" s="732"/>
      <c r="F1" s="732"/>
      <c r="G1" s="732"/>
      <c r="H1" s="733"/>
      <c r="I1" s="450"/>
      <c r="J1" s="450"/>
      <c r="K1" s="729" t="s">
        <v>321</v>
      </c>
      <c r="L1" s="730"/>
      <c r="AD1" s="175"/>
      <c r="AE1" s="175"/>
      <c r="AF1" s="175"/>
      <c r="AG1" s="175"/>
      <c r="AH1" s="175"/>
    </row>
    <row r="2" spans="1:36" s="273" customFormat="1" ht="27" customHeight="1" thickBot="1" x14ac:dyDescent="0.3">
      <c r="A2" s="687"/>
      <c r="B2" s="727"/>
      <c r="C2" s="734" t="s">
        <v>304</v>
      </c>
      <c r="D2" s="735"/>
      <c r="E2" s="735"/>
      <c r="F2" s="735"/>
      <c r="G2" s="735"/>
      <c r="H2" s="736"/>
      <c r="I2" s="449"/>
      <c r="J2" s="449"/>
      <c r="K2" s="729" t="s">
        <v>306</v>
      </c>
      <c r="L2" s="730"/>
      <c r="W2" s="325"/>
      <c r="X2" s="326"/>
      <c r="AD2" s="175"/>
      <c r="AE2" s="175"/>
      <c r="AF2" s="175"/>
      <c r="AG2" s="175"/>
      <c r="AH2" s="175"/>
    </row>
    <row r="3" spans="1:36" s="273" customFormat="1" ht="27.75" customHeight="1" thickBot="1" x14ac:dyDescent="0.3">
      <c r="A3" s="689"/>
      <c r="B3" s="728"/>
      <c r="C3" s="737"/>
      <c r="D3" s="738"/>
      <c r="E3" s="738"/>
      <c r="F3" s="738"/>
      <c r="G3" s="738"/>
      <c r="H3" s="739"/>
      <c r="I3" s="451"/>
      <c r="J3" s="451"/>
      <c r="K3" s="729" t="s">
        <v>313</v>
      </c>
      <c r="L3" s="730"/>
      <c r="W3" s="325"/>
      <c r="X3" s="326"/>
      <c r="AD3" s="175"/>
      <c r="AE3" s="175"/>
      <c r="AF3" s="175"/>
      <c r="AG3" s="175"/>
      <c r="AH3" s="175"/>
    </row>
    <row r="4" spans="1:36" s="273" customFormat="1" ht="7.5" hidden="1" customHeight="1" x14ac:dyDescent="0.25">
      <c r="A4" s="175"/>
      <c r="B4" s="51"/>
      <c r="C4" s="48"/>
      <c r="D4" s="235"/>
      <c r="E4" s="51"/>
      <c r="I4" s="327"/>
      <c r="X4" s="326"/>
      <c r="AD4" s="175"/>
      <c r="AE4" s="175"/>
      <c r="AF4" s="175"/>
      <c r="AG4" s="175"/>
      <c r="AH4" s="175"/>
    </row>
    <row r="5" spans="1:36" s="273" customFormat="1" ht="25.5" customHeight="1" x14ac:dyDescent="0.25">
      <c r="A5" s="49" t="s">
        <v>125</v>
      </c>
      <c r="B5" s="723" t="s">
        <v>300</v>
      </c>
      <c r="C5" s="724"/>
      <c r="D5" s="724"/>
      <c r="G5" s="448"/>
      <c r="H5" s="279" t="str">
        <f>+IF('2 Contexto e Identificación'!$D$6="","",'2 Contexto e Identificación'!$D$6)</f>
        <v>30/012023</v>
      </c>
      <c r="K5" s="50"/>
      <c r="L5" s="279">
        <f>+IF('2 Contexto e Identificación'!$F$6="","",'2 Contexto e Identificación'!$F$6)</f>
        <v>45289</v>
      </c>
      <c r="AD5" s="175"/>
      <c r="AE5" s="175"/>
      <c r="AF5" s="175"/>
      <c r="AG5" s="175"/>
      <c r="AH5" s="175"/>
    </row>
    <row r="6" spans="1:36" s="273" customFormat="1" x14ac:dyDescent="0.25">
      <c r="A6" s="157"/>
      <c r="B6" s="725"/>
      <c r="C6" s="725"/>
      <c r="D6" s="725"/>
      <c r="AD6" s="175"/>
      <c r="AE6" s="175"/>
      <c r="AF6" s="175"/>
      <c r="AG6" s="175"/>
      <c r="AH6" s="175"/>
    </row>
    <row r="7" spans="1:36" s="273" customFormat="1" ht="15" customHeight="1" thickBot="1" x14ac:dyDescent="0.3">
      <c r="A7" s="157"/>
      <c r="B7" s="328"/>
      <c r="C7" s="329"/>
      <c r="D7" s="235"/>
      <c r="AD7" s="175"/>
      <c r="AE7" s="175"/>
      <c r="AF7" s="175"/>
      <c r="AG7" s="175"/>
      <c r="AH7" s="175"/>
    </row>
    <row r="8" spans="1:36" ht="12.75" thickBot="1" x14ac:dyDescent="0.3">
      <c r="A8" s="333"/>
      <c r="B8" s="334"/>
      <c r="C8" s="683" t="s">
        <v>219</v>
      </c>
      <c r="D8" s="714"/>
      <c r="E8" s="684"/>
      <c r="F8" s="51"/>
      <c r="W8" s="178"/>
      <c r="X8" s="178"/>
      <c r="Y8" s="178"/>
      <c r="Z8" s="178"/>
      <c r="AA8" s="178"/>
      <c r="AB8" s="178"/>
      <c r="AC8" s="178"/>
    </row>
    <row r="9" spans="1:36" ht="24.75" thickBot="1" x14ac:dyDescent="0.3">
      <c r="A9" s="149" t="s">
        <v>154</v>
      </c>
      <c r="B9" s="339" t="s">
        <v>51</v>
      </c>
      <c r="C9" s="148" t="s">
        <v>94</v>
      </c>
      <c r="D9" s="147" t="s">
        <v>96</v>
      </c>
      <c r="E9" s="282" t="s">
        <v>220</v>
      </c>
      <c r="F9" s="51"/>
      <c r="Y9" s="178"/>
      <c r="Z9" s="178"/>
      <c r="AA9" s="202"/>
      <c r="AB9" s="202"/>
      <c r="AC9" s="202"/>
      <c r="AD9" s="202"/>
      <c r="AE9" s="202"/>
      <c r="AF9" s="202"/>
      <c r="AG9" s="202"/>
      <c r="AH9" s="202"/>
      <c r="AI9" s="202"/>
      <c r="AJ9" s="202"/>
    </row>
    <row r="10" spans="1:36" ht="51" customHeight="1" thickBot="1" x14ac:dyDescent="0.3">
      <c r="A10" s="520" t="s">
        <v>132</v>
      </c>
      <c r="B10" s="525" t="s">
        <v>485</v>
      </c>
      <c r="C10" s="497" t="s">
        <v>180</v>
      </c>
      <c r="D10" s="527" t="s">
        <v>222</v>
      </c>
      <c r="E10" s="498" t="s">
        <v>208</v>
      </c>
      <c r="F10" s="51"/>
      <c r="G10" s="720" t="s">
        <v>218</v>
      </c>
      <c r="H10" s="721"/>
      <c r="I10" s="721"/>
      <c r="J10" s="721"/>
      <c r="K10" s="721"/>
      <c r="L10" s="721"/>
      <c r="M10" s="722"/>
      <c r="O10" s="330"/>
      <c r="P10" s="330"/>
      <c r="Q10" s="331"/>
      <c r="R10" s="332"/>
      <c r="S10" s="332"/>
      <c r="T10" s="711" t="s">
        <v>96</v>
      </c>
      <c r="U10" s="712"/>
      <c r="V10" s="713"/>
      <c r="Y10" s="178"/>
      <c r="Z10" s="178"/>
      <c r="AA10" s="202"/>
      <c r="AB10" s="202"/>
      <c r="AC10" s="202"/>
      <c r="AD10" s="202"/>
      <c r="AE10" s="202"/>
      <c r="AF10" s="202"/>
      <c r="AG10" s="202"/>
      <c r="AH10" s="202"/>
      <c r="AI10" s="202"/>
      <c r="AJ10" s="202"/>
    </row>
    <row r="11" spans="1:36" ht="55.5" customHeight="1" x14ac:dyDescent="0.25">
      <c r="A11" s="520" t="s">
        <v>133</v>
      </c>
      <c r="B11" s="525" t="s">
        <v>484</v>
      </c>
      <c r="C11" s="497" t="s">
        <v>180</v>
      </c>
      <c r="D11" s="527" t="s">
        <v>222</v>
      </c>
      <c r="E11" s="498" t="s">
        <v>208</v>
      </c>
      <c r="F11" s="51"/>
      <c r="G11" s="335"/>
      <c r="H11" s="336"/>
      <c r="I11" s="714" t="s">
        <v>96</v>
      </c>
      <c r="J11" s="714"/>
      <c r="K11" s="714"/>
      <c r="L11" s="714"/>
      <c r="M11" s="684"/>
      <c r="O11" s="230"/>
      <c r="P11" s="307"/>
      <c r="Q11" s="307"/>
      <c r="R11" s="337">
        <v>0.2</v>
      </c>
      <c r="S11" s="337">
        <v>0.4</v>
      </c>
      <c r="T11" s="337">
        <v>0.6</v>
      </c>
      <c r="U11" s="337">
        <v>0.8</v>
      </c>
      <c r="V11" s="338">
        <v>1</v>
      </c>
      <c r="Y11" s="178"/>
      <c r="Z11" s="178"/>
      <c r="AA11" s="202"/>
      <c r="AB11" s="202"/>
      <c r="AC11" s="202"/>
      <c r="AD11" s="202"/>
      <c r="AE11" s="202"/>
      <c r="AF11" s="202"/>
      <c r="AG11" s="202"/>
      <c r="AH11" s="202"/>
      <c r="AI11" s="202"/>
      <c r="AJ11" s="202"/>
    </row>
    <row r="12" spans="1:36" ht="63" customHeight="1" x14ac:dyDescent="0.25">
      <c r="A12" s="520" t="s">
        <v>134</v>
      </c>
      <c r="B12" s="341" t="str">
        <f>'[4]5 Mapa Calor Inherente'!B9</f>
        <v xml:space="preserve">Posibilidad de recibir o solicitar cualquier dádiva o beneficio a nombre propio o de terceros Con el fin de  
emitir concepto sobre uso de suelo y normas urbanísticas </v>
      </c>
      <c r="C12" s="497" t="str">
        <f>'[4]5 Mapa Calor Inherente'!C9</f>
        <v>Improbable</v>
      </c>
      <c r="D12" s="496" t="s">
        <v>222</v>
      </c>
      <c r="E12" s="498" t="s">
        <v>208</v>
      </c>
      <c r="F12" s="192"/>
      <c r="G12" s="307"/>
      <c r="H12" s="49"/>
      <c r="I12" s="340" t="s">
        <v>221</v>
      </c>
      <c r="J12" s="340" t="s">
        <v>222</v>
      </c>
      <c r="K12" s="361" t="s">
        <v>208</v>
      </c>
      <c r="L12" s="361" t="s">
        <v>211</v>
      </c>
      <c r="M12" s="362" t="s">
        <v>214</v>
      </c>
      <c r="O12" s="230"/>
      <c r="P12" s="307"/>
      <c r="Q12" s="307"/>
      <c r="R12" s="53" t="s">
        <v>221</v>
      </c>
      <c r="S12" s="53" t="s">
        <v>222</v>
      </c>
      <c r="T12" s="361" t="s">
        <v>208</v>
      </c>
      <c r="U12" s="361" t="s">
        <v>211</v>
      </c>
      <c r="V12" s="361" t="s">
        <v>214</v>
      </c>
      <c r="Y12" s="178"/>
      <c r="Z12" s="178"/>
      <c r="AA12" s="202"/>
      <c r="AB12" s="202"/>
      <c r="AC12" s="202"/>
      <c r="AD12" s="193"/>
      <c r="AE12" s="193"/>
      <c r="AF12" s="193"/>
      <c r="AG12" s="193"/>
      <c r="AH12" s="193"/>
      <c r="AI12" s="202"/>
      <c r="AJ12" s="202"/>
    </row>
    <row r="13" spans="1:36" ht="62.25" customHeight="1" x14ac:dyDescent="0.25">
      <c r="A13" s="520" t="s">
        <v>135</v>
      </c>
      <c r="B13" s="341" t="str">
        <f>+'2 Contexto e Identificación'!E13</f>
        <v>Posibilidad de recibir o solicitar cualquier dádiva o beneficio a nombre propio o de terceros Con el fin de Ceder/Titular un predio sin el cumplimiento de los Requisitos</v>
      </c>
      <c r="C13" s="497" t="str">
        <f>+'3 Probabilidad'!E13</f>
        <v>Improbable</v>
      </c>
      <c r="D13" s="496" t="str">
        <f>+'4 Impacto'!C13</f>
        <v>Menor</v>
      </c>
      <c r="E13" s="498" t="s">
        <v>208</v>
      </c>
      <c r="F13" s="192"/>
      <c r="G13" s="718" t="s">
        <v>94</v>
      </c>
      <c r="H13" s="147" t="s">
        <v>171</v>
      </c>
      <c r="I13" s="344"/>
      <c r="J13" s="344"/>
      <c r="K13" s="345"/>
      <c r="L13" s="345"/>
      <c r="M13" s="346"/>
      <c r="O13" s="715" t="s">
        <v>94</v>
      </c>
      <c r="P13" s="347"/>
      <c r="Q13" s="147" t="s">
        <v>171</v>
      </c>
      <c r="R13" s="345" t="s">
        <v>223</v>
      </c>
      <c r="S13" s="345" t="s">
        <v>223</v>
      </c>
      <c r="T13" s="345" t="s">
        <v>223</v>
      </c>
      <c r="U13" s="345" t="s">
        <v>223</v>
      </c>
      <c r="V13" s="346" t="s">
        <v>224</v>
      </c>
      <c r="Y13" s="178"/>
      <c r="Z13" s="178"/>
      <c r="AA13" s="202"/>
      <c r="AB13" s="200"/>
      <c r="AC13" s="201"/>
      <c r="AD13" s="193"/>
      <c r="AE13" s="193"/>
      <c r="AF13" s="193"/>
      <c r="AG13" s="193"/>
      <c r="AH13" s="193"/>
      <c r="AI13" s="202"/>
      <c r="AJ13" s="202"/>
    </row>
    <row r="14" spans="1:36" ht="60" customHeight="1" x14ac:dyDescent="0.25">
      <c r="A14" s="520" t="s">
        <v>136</v>
      </c>
      <c r="B14" s="341" t="str">
        <f>+'2 Contexto e Identificación'!E14</f>
        <v>Posibilidad de recibir o solicitar cualquier dádiva o beneficio a nombre propio o de terceros Para ingresar un funcionario que no haya sido nombrado y no se encuentre posesionado</v>
      </c>
      <c r="C14" s="500" t="str">
        <f>+'3 Probabilidad'!E14</f>
        <v>Rara Vez</v>
      </c>
      <c r="D14" s="496" t="s">
        <v>208</v>
      </c>
      <c r="E14" s="496" t="s">
        <v>208</v>
      </c>
      <c r="F14" s="192"/>
      <c r="G14" s="718"/>
      <c r="H14" s="147" t="s">
        <v>174</v>
      </c>
      <c r="I14" s="348"/>
      <c r="J14" s="348"/>
      <c r="K14" s="345"/>
      <c r="L14" s="345"/>
      <c r="M14" s="346"/>
      <c r="O14" s="716"/>
      <c r="P14" s="347"/>
      <c r="Q14" s="147" t="s">
        <v>174</v>
      </c>
      <c r="R14" s="349" t="s">
        <v>208</v>
      </c>
      <c r="S14" s="349" t="s">
        <v>208</v>
      </c>
      <c r="T14" s="345" t="s">
        <v>223</v>
      </c>
      <c r="U14" s="345" t="s">
        <v>223</v>
      </c>
      <c r="V14" s="346" t="s">
        <v>224</v>
      </c>
      <c r="Y14" s="178"/>
      <c r="Z14" s="178"/>
      <c r="AA14" s="202"/>
      <c r="AB14" s="200"/>
      <c r="AC14" s="201"/>
      <c r="AD14" s="193"/>
      <c r="AE14" s="193"/>
      <c r="AF14" s="193"/>
      <c r="AG14" s="193"/>
      <c r="AH14" s="193"/>
      <c r="AI14" s="202"/>
      <c r="AJ14" s="202"/>
    </row>
    <row r="15" spans="1:36" ht="48.6" customHeight="1" x14ac:dyDescent="0.25">
      <c r="A15" s="520" t="s">
        <v>137</v>
      </c>
      <c r="B15" s="341" t="str">
        <f>+'2 Contexto e Identificación'!E15</f>
        <v>Posibilidad de recibir o solicitar cualquier dádiva o beneficio a nombre propio o de terceros Con el fin de  realizar un nombramiento</v>
      </c>
      <c r="C15" s="500" t="str">
        <f>+'3 Probabilidad'!E15</f>
        <v>Rara Vez</v>
      </c>
      <c r="D15" s="496" t="s">
        <v>208</v>
      </c>
      <c r="E15" s="496" t="s">
        <v>208</v>
      </c>
      <c r="F15" s="192"/>
      <c r="G15" s="718"/>
      <c r="H15" s="147" t="s">
        <v>177</v>
      </c>
      <c r="I15" s="348"/>
      <c r="J15" s="348"/>
      <c r="K15" s="349"/>
      <c r="L15" s="345"/>
      <c r="M15" s="346"/>
      <c r="O15" s="716"/>
      <c r="P15" s="347"/>
      <c r="Q15" s="147" t="s">
        <v>177</v>
      </c>
      <c r="R15" s="349" t="s">
        <v>208</v>
      </c>
      <c r="S15" s="349" t="s">
        <v>208</v>
      </c>
      <c r="T15" s="349" t="s">
        <v>208</v>
      </c>
      <c r="U15" s="345" t="s">
        <v>223</v>
      </c>
      <c r="V15" s="346" t="s">
        <v>224</v>
      </c>
      <c r="Y15" s="178"/>
      <c r="Z15" s="178"/>
      <c r="AA15" s="202"/>
      <c r="AB15" s="200"/>
      <c r="AC15" s="201"/>
      <c r="AD15" s="193"/>
      <c r="AE15" s="193"/>
      <c r="AF15" s="193"/>
      <c r="AG15" s="193"/>
      <c r="AH15" s="193"/>
      <c r="AI15" s="202"/>
      <c r="AJ15" s="202"/>
    </row>
    <row r="16" spans="1:36" ht="69.75" customHeight="1" x14ac:dyDescent="0.25">
      <c r="A16" s="520" t="s">
        <v>138</v>
      </c>
      <c r="B16" s="502" t="s">
        <v>395</v>
      </c>
      <c r="C16" s="500" t="str">
        <f>+'3 Probabilidad'!E16</f>
        <v>Rara Vez</v>
      </c>
      <c r="D16" s="496" t="s">
        <v>222</v>
      </c>
      <c r="E16" s="503" t="s">
        <v>221</v>
      </c>
      <c r="F16" s="192"/>
      <c r="G16" s="718"/>
      <c r="H16" s="147" t="s">
        <v>180</v>
      </c>
      <c r="I16" s="350"/>
      <c r="J16" s="348"/>
      <c r="K16" s="349"/>
      <c r="L16" s="345"/>
      <c r="M16" s="346"/>
      <c r="O16" s="716"/>
      <c r="P16" s="347"/>
      <c r="Q16" s="147" t="s">
        <v>180</v>
      </c>
      <c r="R16" s="351" t="s">
        <v>225</v>
      </c>
      <c r="S16" s="349" t="s">
        <v>208</v>
      </c>
      <c r="T16" s="349" t="s">
        <v>208</v>
      </c>
      <c r="U16" s="345" t="s">
        <v>223</v>
      </c>
      <c r="V16" s="346" t="s">
        <v>224</v>
      </c>
      <c r="Y16" s="178"/>
      <c r="Z16" s="178"/>
      <c r="AA16" s="202"/>
      <c r="AB16" s="200"/>
      <c r="AC16" s="201"/>
      <c r="AD16" s="193"/>
      <c r="AE16" s="193"/>
      <c r="AF16" s="193"/>
      <c r="AG16" s="202"/>
      <c r="AH16" s="193"/>
      <c r="AI16" s="202"/>
      <c r="AJ16" s="202"/>
    </row>
    <row r="17" spans="1:36" ht="51" customHeight="1" thickBot="1" x14ac:dyDescent="0.3">
      <c r="A17" s="520" t="s">
        <v>139</v>
      </c>
      <c r="B17" s="341" t="str">
        <f>+'2 Contexto e Identificación'!E17</f>
        <v>Posibilidad de recibir o solicitar cualquier dàdiva o beneficio a nombre propio o de terceros. Con el fin incumplir al seguimiento de informes de ley</v>
      </c>
      <c r="C17" s="500" t="str">
        <f>+'3 Probabilidad'!E17</f>
        <v>Rara Vez</v>
      </c>
      <c r="D17" s="496" t="s">
        <v>222</v>
      </c>
      <c r="E17" s="503" t="s">
        <v>221</v>
      </c>
      <c r="F17" s="192"/>
      <c r="G17" s="719"/>
      <c r="H17" s="91" t="s">
        <v>183</v>
      </c>
      <c r="I17" s="352"/>
      <c r="J17" s="352"/>
      <c r="K17" s="353"/>
      <c r="L17" s="354"/>
      <c r="M17" s="355" t="e">
        <f>+IF(AND(C12=#REF!,D12=#REF!),A12,"")&amp;" "&amp;IF(AND(C13=#REF!,D13=#REF!),A13,"")&amp;" "&amp;IF(AND(C14=#REF!,D14=#REF!),A14,"")&amp;" "&amp;IF(AND(C15=#REF!,D15=#REF!),A15,"")&amp;" "&amp;IF(AND(C16=#REF!,D16=#REF!),A16,"")&amp;" "&amp;IF(AND(C17=#REF!,D17=#REF!),A17,"")&amp;" "&amp;IF(AND(C18=#REF!,D18=#REF!),A18,"")&amp;" "&amp;IF(AND(C19=#REF!,D19=#REF!),A19,"")&amp;" "&amp;IF(AND(C20=#REF!,D20=#REF!),A20,"")&amp;" "&amp;IF(AND(C21=#REF!,D21=#REF!),A21,"")&amp;" "&amp;IF(AND(C22=#REF!,D22=#REF!),A22,"")&amp;" "&amp;IF(AND(C23=#REF!,D23=#REF!),A23,"")&amp;" "&amp;IF(AND(C24=#REF!,D24=#REF!),A24,"")&amp;" "&amp;IF(AND(C25=#REF!,D25=#REF!),A25,"")&amp;" "&amp;IF(AND(C26=#REF!,D26=#REF!),A26,"")&amp;" "&amp;IF(AND(C27=#REF!,D27=#REF!),A27,"")&amp;" "&amp;IF(AND(C28=#REF!,D28=#REF!),A28,"")&amp;" "&amp;IF(AND(C29=#REF!,D29=#REF!),A29,"")&amp;" "&amp;IF(AND(C30=#REF!,D30=#REF!),A30,"")&amp;" "&amp;IF(AND(C31=#REF!,D31=#REF!),A31,"")</f>
        <v>#REF!</v>
      </c>
      <c r="N17" s="273"/>
      <c r="O17" s="717"/>
      <c r="P17" s="356"/>
      <c r="Q17" s="147" t="s">
        <v>183</v>
      </c>
      <c r="R17" s="357" t="s">
        <v>225</v>
      </c>
      <c r="S17" s="357" t="s">
        <v>225</v>
      </c>
      <c r="T17" s="353" t="s">
        <v>208</v>
      </c>
      <c r="U17" s="354" t="s">
        <v>223</v>
      </c>
      <c r="V17" s="355" t="s">
        <v>224</v>
      </c>
      <c r="Y17" s="178"/>
      <c r="Z17" s="178"/>
      <c r="AA17" s="202"/>
      <c r="AB17" s="200"/>
      <c r="AC17" s="201"/>
      <c r="AD17" s="193"/>
      <c r="AE17" s="193"/>
      <c r="AF17" s="193"/>
      <c r="AG17" s="193"/>
      <c r="AH17" s="193"/>
      <c r="AI17" s="202"/>
      <c r="AJ17" s="202"/>
    </row>
    <row r="18" spans="1:36" ht="55.5" customHeight="1" x14ac:dyDescent="0.25">
      <c r="A18" s="520" t="s">
        <v>140</v>
      </c>
      <c r="B18" s="341" t="str">
        <f>+'2 Contexto e Identificación'!E18</f>
        <v>Posibilidad de recibir o solicitar cualquier dádiva o beneficio a nombre propio o de terceros Con el fin de  Emitir las Personerìas Jurìdicas de Edificios y Condominios en el Distrito de Santa Marta.</v>
      </c>
      <c r="C18" s="500" t="str">
        <f>+'3 Probabilidad'!E18</f>
        <v>Rara Vez</v>
      </c>
      <c r="D18" s="496" t="s">
        <v>208</v>
      </c>
      <c r="E18" s="496" t="s">
        <v>208</v>
      </c>
      <c r="F18" s="192"/>
      <c r="N18" s="51"/>
      <c r="W18" s="178"/>
      <c r="X18" s="178"/>
      <c r="Y18" s="178"/>
      <c r="Z18" s="178"/>
      <c r="AA18" s="202"/>
      <c r="AB18" s="200"/>
      <c r="AC18" s="202"/>
      <c r="AD18" s="201"/>
      <c r="AE18" s="201"/>
      <c r="AF18" s="201"/>
      <c r="AG18" s="201"/>
      <c r="AH18" s="201"/>
      <c r="AI18" s="202"/>
      <c r="AJ18" s="202"/>
    </row>
    <row r="19" spans="1:36" ht="51.75" customHeight="1" x14ac:dyDescent="0.25">
      <c r="A19" s="520" t="s">
        <v>141</v>
      </c>
      <c r="B19" s="341" t="str">
        <f>+'2 Contexto e Identificación'!E19</f>
        <v>Posibilidad de recibir o solicitar cualquier dádiva o beneficio a nombre propio o de terceros Con el fin de  Emitir Actos Administrativos a terceros en Procesos de Pagos de sentencias.</v>
      </c>
      <c r="C19" s="500" t="str">
        <f>+'3 Probabilidad'!E19</f>
        <v>Rara Vez</v>
      </c>
      <c r="D19" s="496" t="s">
        <v>208</v>
      </c>
      <c r="E19" s="496" t="s">
        <v>208</v>
      </c>
      <c r="F19" s="192"/>
      <c r="N19" s="51"/>
      <c r="W19" s="178"/>
      <c r="X19" s="178"/>
      <c r="Y19" s="178"/>
      <c r="Z19" s="178"/>
      <c r="AA19" s="202"/>
      <c r="AB19" s="202"/>
      <c r="AC19" s="202"/>
      <c r="AD19" s="193"/>
      <c r="AE19" s="193"/>
      <c r="AF19" s="193"/>
      <c r="AG19" s="193"/>
      <c r="AH19" s="193"/>
      <c r="AI19" s="202"/>
      <c r="AJ19" s="202"/>
    </row>
    <row r="20" spans="1:36" ht="30.6" customHeight="1" x14ac:dyDescent="0.25">
      <c r="A20" s="283" t="str">
        <f>'2 Contexto e Identificación'!A20</f>
        <v>R9</v>
      </c>
      <c r="B20" s="341" t="str">
        <f>+'2 Contexto e Identificación'!E20</f>
        <v xml:space="preserve">  </v>
      </c>
      <c r="C20" s="342"/>
      <c r="D20" s="311"/>
      <c r="E20" s="343"/>
      <c r="F20" s="192"/>
      <c r="N20" s="192"/>
      <c r="W20" s="178"/>
      <c r="X20" s="178"/>
      <c r="Y20" s="178"/>
      <c r="Z20" s="178"/>
      <c r="AA20" s="202"/>
      <c r="AB20" s="202"/>
      <c r="AC20" s="202"/>
      <c r="AD20" s="193"/>
      <c r="AE20" s="193"/>
      <c r="AF20" s="193"/>
      <c r="AG20" s="193"/>
      <c r="AH20" s="193"/>
      <c r="AI20" s="202"/>
      <c r="AJ20" s="202"/>
    </row>
    <row r="21" spans="1:36" ht="30.6" customHeight="1" x14ac:dyDescent="0.25">
      <c r="A21" s="283" t="str">
        <f>'2 Contexto e Identificación'!A21</f>
        <v>R10</v>
      </c>
      <c r="B21" s="341"/>
      <c r="C21" s="342"/>
      <c r="D21" s="311"/>
      <c r="E21" s="343"/>
      <c r="F21" s="192"/>
      <c r="N21" s="192"/>
      <c r="W21" s="203"/>
      <c r="X21" s="203"/>
      <c r="Y21" s="203"/>
      <c r="Z21" s="203"/>
      <c r="AA21" s="202"/>
      <c r="AB21" s="202"/>
      <c r="AC21" s="358"/>
      <c r="AD21" s="358"/>
      <c r="AE21" s="358"/>
      <c r="AF21" s="358"/>
      <c r="AG21" s="358"/>
      <c r="AH21" s="358"/>
      <c r="AI21" s="202"/>
      <c r="AJ21" s="202"/>
    </row>
    <row r="22" spans="1:36" ht="30.6" customHeight="1" x14ac:dyDescent="0.25">
      <c r="A22" s="283" t="str">
        <f>'2 Contexto e Identificación'!A22</f>
        <v>R11</v>
      </c>
      <c r="B22" s="341" t="str">
        <f>+'2 Contexto e Identificación'!E22</f>
        <v xml:space="preserve">  </v>
      </c>
      <c r="C22" s="342"/>
      <c r="D22" s="311"/>
      <c r="E22" s="343"/>
      <c r="F22" s="192"/>
      <c r="N22" s="192"/>
      <c r="Y22" s="203"/>
      <c r="Z22" s="203"/>
      <c r="AA22" s="202"/>
      <c r="AB22" s="202"/>
      <c r="AC22" s="202"/>
      <c r="AD22" s="193"/>
      <c r="AE22" s="193"/>
      <c r="AF22" s="193"/>
      <c r="AG22" s="193"/>
      <c r="AH22" s="193"/>
      <c r="AI22" s="202"/>
      <c r="AJ22" s="202"/>
    </row>
    <row r="23" spans="1:36" ht="30.6" customHeight="1" x14ac:dyDescent="0.25">
      <c r="A23" s="283" t="str">
        <f>'2 Contexto e Identificación'!A23</f>
        <v>R12</v>
      </c>
      <c r="B23" s="341"/>
      <c r="C23" s="342"/>
      <c r="D23" s="311"/>
      <c r="E23" s="343"/>
      <c r="F23" s="192"/>
      <c r="N23" s="192"/>
      <c r="Y23" s="203"/>
      <c r="Z23" s="203"/>
      <c r="AA23" s="202"/>
      <c r="AB23" s="202"/>
      <c r="AC23" s="202"/>
      <c r="AD23" s="193"/>
      <c r="AE23" s="193"/>
      <c r="AF23" s="193"/>
      <c r="AG23" s="193"/>
      <c r="AH23" s="193"/>
      <c r="AI23" s="202"/>
      <c r="AJ23" s="202"/>
    </row>
    <row r="24" spans="1:36" ht="30.6" customHeight="1" x14ac:dyDescent="0.25">
      <c r="A24" s="283" t="str">
        <f>'2 Contexto e Identificación'!A24</f>
        <v>R13</v>
      </c>
      <c r="B24" s="341" t="str">
        <f>+'2 Contexto e Identificación'!E24</f>
        <v xml:space="preserve">  </v>
      </c>
      <c r="C24" s="342"/>
      <c r="D24" s="311"/>
      <c r="E24" s="343"/>
      <c r="F24" s="192"/>
      <c r="N24" s="192"/>
      <c r="Y24" s="203"/>
      <c r="Z24" s="203"/>
      <c r="AA24" s="202"/>
      <c r="AB24" s="202"/>
      <c r="AC24" s="202"/>
      <c r="AD24" s="202"/>
      <c r="AE24" s="202"/>
      <c r="AF24" s="202"/>
      <c r="AG24" s="202"/>
      <c r="AH24" s="193"/>
      <c r="AI24" s="202"/>
      <c r="AJ24" s="202"/>
    </row>
    <row r="25" spans="1:36" ht="30.6" customHeight="1" x14ac:dyDescent="0.25">
      <c r="A25" s="283" t="str">
        <f>'2 Contexto e Identificación'!A25</f>
        <v>R14</v>
      </c>
      <c r="B25" s="341" t="str">
        <f>+'2 Contexto e Identificación'!E25</f>
        <v xml:space="preserve">  </v>
      </c>
      <c r="C25" s="342"/>
      <c r="D25" s="311"/>
      <c r="E25" s="343"/>
      <c r="F25" s="192"/>
      <c r="G25" s="192"/>
      <c r="H25" s="192"/>
      <c r="I25" s="192"/>
      <c r="J25" s="192"/>
      <c r="K25" s="192"/>
      <c r="L25" s="192"/>
      <c r="M25" s="192"/>
      <c r="N25" s="192"/>
      <c r="O25" s="272"/>
      <c r="P25" s="272"/>
      <c r="AA25" s="202"/>
      <c r="AB25" s="205"/>
      <c r="AC25" s="205"/>
      <c r="AD25" s="205"/>
      <c r="AE25" s="205"/>
      <c r="AF25" s="205"/>
      <c r="AG25" s="205"/>
      <c r="AH25" s="193"/>
      <c r="AI25" s="202"/>
      <c r="AJ25" s="202"/>
    </row>
    <row r="26" spans="1:36" ht="30.6" customHeight="1" x14ac:dyDescent="0.25">
      <c r="A26" s="283" t="str">
        <f>'2 Contexto e Identificación'!A26</f>
        <v>R15</v>
      </c>
      <c r="B26" s="341" t="str">
        <f>+'2 Contexto e Identificación'!E26</f>
        <v xml:space="preserve">  </v>
      </c>
      <c r="C26" s="342"/>
      <c r="D26" s="311"/>
      <c r="E26" s="343"/>
      <c r="F26" s="192"/>
      <c r="G26" s="192"/>
      <c r="H26" s="192"/>
      <c r="I26" s="192"/>
      <c r="J26" s="192"/>
      <c r="K26" s="192"/>
      <c r="L26" s="192"/>
      <c r="M26" s="192"/>
      <c r="N26" s="192"/>
      <c r="O26" s="272"/>
      <c r="P26" s="272"/>
      <c r="AA26" s="202"/>
      <c r="AB26" s="202"/>
      <c r="AC26" s="202"/>
      <c r="AD26" s="202"/>
      <c r="AE26" s="202"/>
      <c r="AF26" s="202"/>
      <c r="AG26" s="202"/>
      <c r="AH26" s="193"/>
      <c r="AI26" s="202"/>
      <c r="AJ26" s="202"/>
    </row>
    <row r="27" spans="1:36" ht="30.6" customHeight="1" x14ac:dyDescent="0.25">
      <c r="A27" s="283" t="str">
        <f>'2 Contexto e Identificación'!A27</f>
        <v>R16</v>
      </c>
      <c r="B27" s="341" t="str">
        <f>+'2 Contexto e Identificación'!E27</f>
        <v xml:space="preserve">  </v>
      </c>
      <c r="C27" s="342"/>
      <c r="D27" s="311"/>
      <c r="E27" s="343"/>
      <c r="F27" s="192"/>
      <c r="G27" s="192"/>
      <c r="H27" s="192"/>
      <c r="I27" s="192"/>
      <c r="J27" s="192"/>
      <c r="K27" s="192"/>
      <c r="L27" s="192"/>
      <c r="M27" s="192"/>
      <c r="N27" s="192"/>
      <c r="AA27" s="202"/>
      <c r="AB27" s="202"/>
      <c r="AC27" s="202"/>
      <c r="AD27" s="202"/>
      <c r="AE27" s="202"/>
      <c r="AF27" s="202"/>
      <c r="AG27" s="202"/>
      <c r="AH27" s="193"/>
      <c r="AI27" s="202"/>
      <c r="AJ27" s="202"/>
    </row>
    <row r="28" spans="1:36" ht="30.6" customHeight="1" x14ac:dyDescent="0.25">
      <c r="A28" s="283" t="str">
        <f>'2 Contexto e Identificación'!A28</f>
        <v>R17</v>
      </c>
      <c r="B28" s="341" t="str">
        <f>+'2 Contexto e Identificación'!E28</f>
        <v xml:space="preserve">  </v>
      </c>
      <c r="C28" s="342"/>
      <c r="D28" s="311"/>
      <c r="E28" s="343"/>
      <c r="F28" s="192"/>
      <c r="G28" s="192"/>
      <c r="H28" s="192"/>
      <c r="I28" s="192"/>
      <c r="J28" s="192"/>
      <c r="K28" s="192"/>
      <c r="L28" s="192"/>
      <c r="M28" s="192"/>
      <c r="N28" s="192"/>
    </row>
    <row r="29" spans="1:36" ht="30.6" customHeight="1" x14ac:dyDescent="0.25">
      <c r="A29" s="283" t="str">
        <f>'2 Contexto e Identificación'!A29</f>
        <v>R18</v>
      </c>
      <c r="B29" s="341" t="str">
        <f>+'2 Contexto e Identificación'!E29</f>
        <v xml:space="preserve">  </v>
      </c>
      <c r="C29" s="342"/>
      <c r="D29" s="311"/>
      <c r="E29" s="343"/>
      <c r="F29" s="192"/>
      <c r="G29" s="192"/>
      <c r="H29" s="192"/>
      <c r="I29" s="192"/>
      <c r="J29" s="192"/>
      <c r="K29" s="192"/>
      <c r="L29" s="192"/>
      <c r="M29" s="192"/>
      <c r="N29" s="192"/>
    </row>
    <row r="30" spans="1:36" ht="30.6" customHeight="1" x14ac:dyDescent="0.25">
      <c r="A30" s="283" t="str">
        <f>'2 Contexto e Identificación'!A30</f>
        <v>R19</v>
      </c>
      <c r="B30" s="341" t="str">
        <f>+'2 Contexto e Identificación'!E30</f>
        <v xml:space="preserve">  </v>
      </c>
      <c r="C30" s="342"/>
      <c r="D30" s="311"/>
      <c r="E30" s="343"/>
      <c r="F30" s="192"/>
      <c r="G30" s="192"/>
      <c r="H30" s="192"/>
      <c r="I30" s="192"/>
      <c r="J30" s="192"/>
      <c r="K30" s="192"/>
      <c r="L30" s="192"/>
      <c r="M30" s="192"/>
      <c r="N30" s="192"/>
    </row>
    <row r="31" spans="1:36" ht="42.6" customHeight="1" thickBot="1" x14ac:dyDescent="0.3">
      <c r="A31" s="283" t="str">
        <f>'2 Contexto e Identificación'!A31</f>
        <v>R20</v>
      </c>
      <c r="B31" s="341" t="str">
        <f>+'2 Contexto e Identificación'!E31</f>
        <v xml:space="preserve">  </v>
      </c>
      <c r="C31" s="359"/>
      <c r="D31" s="363"/>
      <c r="E31" s="360"/>
      <c r="F31" s="192"/>
      <c r="G31" s="192"/>
      <c r="H31" s="192"/>
      <c r="I31" s="192"/>
      <c r="J31" s="192"/>
      <c r="K31" s="192"/>
      <c r="L31" s="192"/>
      <c r="M31" s="192"/>
      <c r="N31" s="192"/>
    </row>
    <row r="32" spans="1:36" ht="14.45" customHeight="1" x14ac:dyDescent="0.25">
      <c r="B32" s="55"/>
      <c r="D32" s="57"/>
      <c r="E32" s="55"/>
      <c r="F32" s="55"/>
      <c r="G32" s="55"/>
      <c r="H32" s="55"/>
      <c r="I32" s="55"/>
      <c r="J32" s="55"/>
      <c r="K32" s="55"/>
      <c r="L32" s="55"/>
      <c r="M32" s="55"/>
      <c r="N32" s="55"/>
      <c r="Y32" s="56"/>
      <c r="Z32" s="56"/>
      <c r="AA32" s="56"/>
      <c r="AB32" s="56"/>
      <c r="AC32" s="56"/>
      <c r="AD32" s="55"/>
      <c r="AE32" s="55"/>
      <c r="AF32" s="55"/>
      <c r="AG32" s="55"/>
      <c r="AH32" s="55"/>
    </row>
    <row r="33" spans="3:29" s="55" customFormat="1" ht="39" customHeight="1" x14ac:dyDescent="0.25">
      <c r="C33" s="57"/>
      <c r="D33" s="57"/>
      <c r="Y33" s="56"/>
      <c r="Z33" s="56"/>
      <c r="AA33" s="56"/>
      <c r="AB33" s="56"/>
      <c r="AC33" s="56"/>
    </row>
    <row r="34" spans="3:29" s="55" customFormat="1" ht="19.5" customHeight="1" x14ac:dyDescent="0.25">
      <c r="C34" s="57"/>
      <c r="D34" s="57"/>
      <c r="Y34" s="56"/>
      <c r="Z34" s="56"/>
      <c r="AA34" s="56"/>
      <c r="AB34" s="56"/>
      <c r="AC34" s="56"/>
    </row>
    <row r="35" spans="3:29" s="55" customFormat="1" ht="19.5" customHeight="1" x14ac:dyDescent="0.25">
      <c r="C35" s="57"/>
      <c r="D35" s="57"/>
      <c r="Y35" s="56"/>
      <c r="Z35" s="56"/>
      <c r="AA35" s="56"/>
      <c r="AB35" s="56"/>
      <c r="AC35" s="56"/>
    </row>
    <row r="36" spans="3:29" s="55" customFormat="1" ht="19.5" customHeight="1" x14ac:dyDescent="0.25">
      <c r="C36" s="57"/>
      <c r="D36" s="57"/>
      <c r="Y36" s="56"/>
      <c r="Z36" s="56"/>
      <c r="AA36" s="56"/>
      <c r="AB36" s="56"/>
      <c r="AC36" s="56"/>
    </row>
    <row r="37" spans="3:29" s="55" customFormat="1" ht="19.5" customHeight="1" x14ac:dyDescent="0.25">
      <c r="C37" s="57"/>
      <c r="D37" s="57"/>
      <c r="Y37" s="56"/>
      <c r="Z37" s="56"/>
      <c r="AA37" s="56"/>
      <c r="AB37" s="56"/>
      <c r="AC37" s="56"/>
    </row>
    <row r="38" spans="3:29" s="55" customFormat="1" ht="19.5" customHeight="1" x14ac:dyDescent="0.25">
      <c r="C38" s="57"/>
      <c r="D38" s="57"/>
      <c r="Y38" s="56"/>
      <c r="Z38" s="56"/>
      <c r="AA38" s="56"/>
      <c r="AB38" s="56"/>
      <c r="AC38" s="56"/>
    </row>
  </sheetData>
  <sheetProtection formatColumns="0" formatRows="0" sort="0" autoFilter="0" pivotTables="0"/>
  <dataConsolidate/>
  <mergeCells count="14">
    <mergeCell ref="B5:D5"/>
    <mergeCell ref="B6:D6"/>
    <mergeCell ref="A1:B3"/>
    <mergeCell ref="K1:L1"/>
    <mergeCell ref="C1:H1"/>
    <mergeCell ref="K2:L2"/>
    <mergeCell ref="K3:L3"/>
    <mergeCell ref="C2:H3"/>
    <mergeCell ref="T10:V10"/>
    <mergeCell ref="C8:E8"/>
    <mergeCell ref="O13:O17"/>
    <mergeCell ref="I11:M11"/>
    <mergeCell ref="G13:G17"/>
    <mergeCell ref="G10:M10"/>
  </mergeCells>
  <phoneticPr fontId="4" type="noConversion"/>
  <conditionalFormatting sqref="C12:C31">
    <cfRule type="cellIs" dxfId="2517" priority="45" operator="equal">
      <formula>#REF!</formula>
    </cfRule>
    <cfRule type="cellIs" dxfId="2516" priority="46" operator="equal">
      <formula>#REF!</formula>
    </cfRule>
    <cfRule type="cellIs" dxfId="2515" priority="47" operator="equal">
      <formula>#REF!</formula>
    </cfRule>
    <cfRule type="cellIs" dxfId="2514" priority="48" operator="equal">
      <formula>#REF!</formula>
    </cfRule>
  </conditionalFormatting>
  <conditionalFormatting sqref="C12:E31">
    <cfRule type="cellIs" dxfId="2513" priority="43" operator="equal">
      <formula>#REF!</formula>
    </cfRule>
  </conditionalFormatting>
  <conditionalFormatting sqref="D12:D31">
    <cfRule type="cellIs" dxfId="2512" priority="41" operator="equal">
      <formula>#REF!</formula>
    </cfRule>
    <cfRule type="cellIs" dxfId="2511" priority="42" operator="equal">
      <formula>#REF!</formula>
    </cfRule>
  </conditionalFormatting>
  <conditionalFormatting sqref="E12:E31">
    <cfRule type="cellIs" dxfId="2510" priority="161" operator="equal">
      <formula>#REF!</formula>
    </cfRule>
    <cfRule type="cellIs" dxfId="2509" priority="162" operator="equal">
      <formula>#REF!</formula>
    </cfRule>
    <cfRule type="cellIs" dxfId="2508" priority="163" operator="equal">
      <formula>#REF!</formula>
    </cfRule>
  </conditionalFormatting>
  <conditionalFormatting sqref="E14:E15">
    <cfRule type="cellIs" dxfId="2507" priority="5" operator="equal">
      <formula>#REF!</formula>
    </cfRule>
    <cfRule type="cellIs" dxfId="2506" priority="6" operator="equal">
      <formula>#REF!</formula>
    </cfRule>
  </conditionalFormatting>
  <conditionalFormatting sqref="E18:E19">
    <cfRule type="cellIs" dxfId="2505" priority="1" operator="equal">
      <formula>#REF!</formula>
    </cfRule>
    <cfRule type="cellIs" dxfId="2504" priority="2" operator="equal">
      <formula>#REF!</formula>
    </cfRule>
  </conditionalFormatting>
  <conditionalFormatting sqref="H13:H17">
    <cfRule type="cellIs" dxfId="2503" priority="36" operator="equal">
      <formula>#REF!</formula>
    </cfRule>
    <cfRule type="cellIs" dxfId="2502" priority="37" operator="equal">
      <formula>#REF!</formula>
    </cfRule>
    <cfRule type="cellIs" dxfId="2501" priority="38" operator="equal">
      <formula>#REF!</formula>
    </cfRule>
    <cfRule type="cellIs" dxfId="2500" priority="39" operator="equal">
      <formula>#REF!</formula>
    </cfRule>
    <cfRule type="cellIs" dxfId="2499" priority="40" operator="equal">
      <formula>#REF!</formula>
    </cfRule>
  </conditionalFormatting>
  <conditionalFormatting sqref="K12:M12">
    <cfRule type="cellIs" dxfId="2498" priority="27" operator="equal">
      <formula>#REF!</formula>
    </cfRule>
    <cfRule type="cellIs" dxfId="2497" priority="28" operator="equal">
      <formula>#REF!</formula>
    </cfRule>
    <cfRule type="cellIs" dxfId="2496" priority="29" operator="equal">
      <formula>#REF!</formula>
    </cfRule>
  </conditionalFormatting>
  <conditionalFormatting sqref="Q13:Q17">
    <cfRule type="cellIs" dxfId="2495" priority="22" operator="equal">
      <formula>#REF!</formula>
    </cfRule>
    <cfRule type="cellIs" dxfId="2494" priority="23" operator="equal">
      <formula>#REF!</formula>
    </cfRule>
    <cfRule type="cellIs" dxfId="2493" priority="24" operator="equal">
      <formula>#REF!</formula>
    </cfRule>
    <cfRule type="cellIs" dxfId="2492" priority="25" operator="equal">
      <formula>#REF!</formula>
    </cfRule>
    <cfRule type="cellIs" dxfId="2491" priority="26" operator="equal">
      <formula>#REF!</formula>
    </cfRule>
  </conditionalFormatting>
  <conditionalFormatting sqref="T12:V12">
    <cfRule type="cellIs" dxfId="2490" priority="13" operator="equal">
      <formula>#REF!</formula>
    </cfRule>
    <cfRule type="cellIs" dxfId="2489" priority="14" operator="equal">
      <formula>#REF!</formula>
    </cfRule>
    <cfRule type="cellIs" dxfId="2488" priority="15" operator="equal">
      <formula>#REF!</formula>
    </cfRule>
  </conditionalFormatting>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9:JA11" xr:uid="{00000000-0002-0000-0400-000001000000}"/>
    <dataValidation allowBlank="1" showInputMessage="1" showErrorMessage="1" prompt="Es la materialización del riesgo y las consecuencias de su aparición. Su escala es: 5 bajo impacto, 10 medio, 20 alto impacto._x000a_" sqref="JB9:JH11" xr:uid="{00000000-0002-0000-0400-000002000000}"/>
  </dataValidations>
  <printOptions horizontalCentered="1" verticalCentered="1"/>
  <pageMargins left="0.25" right="0.25" top="0.75" bottom="0.75" header="0.3" footer="0.3"/>
  <pageSetup scale="65" orientation="landscape" r:id="rId1"/>
  <headerFooter alignWithMargins="0"/>
  <rowBreaks count="1" manualBreakCount="1">
    <brk id="19" max="21" man="1"/>
  </rowBreaks>
  <colBreaks count="1" manualBreakCount="1">
    <brk id="14"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46"/>
  <sheetViews>
    <sheetView showGridLines="0" view="pageBreakPreview" topLeftCell="A40" zoomScale="90" zoomScaleNormal="55" zoomScaleSheetLayoutView="90" workbookViewId="0">
      <selection activeCell="D6" sqref="D6"/>
    </sheetView>
  </sheetViews>
  <sheetFormatPr baseColWidth="10" defaultColWidth="14.28515625" defaultRowHeight="12" x14ac:dyDescent="0.25"/>
  <cols>
    <col min="1" max="1" width="12.85546875" style="55" customWidth="1"/>
    <col min="2" max="2" width="37.42578125" style="59" customWidth="1"/>
    <col min="3" max="3" width="12.85546875" style="57" customWidth="1"/>
    <col min="4" max="4" width="21.140625" style="58" customWidth="1"/>
    <col min="5" max="5" width="12.140625" style="58" customWidth="1"/>
    <col min="6" max="6" width="9" style="59" customWidth="1"/>
    <col min="7" max="7" width="33" style="59" customWidth="1"/>
    <col min="8" max="8" width="8.85546875" style="56" customWidth="1"/>
    <col min="9" max="9" width="39.7109375" style="56" customWidth="1"/>
    <col min="10" max="10" width="16.42578125" style="56" customWidth="1"/>
    <col min="11" max="11" width="10.7109375" style="56" customWidth="1"/>
    <col min="12" max="12" width="16.28515625" style="56" customWidth="1"/>
    <col min="13" max="13" width="12.42578125" style="56" customWidth="1"/>
    <col min="14" max="14" width="23.5703125" style="56" customWidth="1"/>
    <col min="15" max="15" width="12.140625" style="56" customWidth="1"/>
    <col min="16" max="16" width="17.7109375" style="56" customWidth="1"/>
    <col min="17" max="17" width="13.5703125" style="56" customWidth="1"/>
    <col min="18" max="18" width="16.5703125" style="56" customWidth="1"/>
    <col min="19" max="19" width="12.140625" style="56" customWidth="1"/>
    <col min="20" max="20" width="22.5703125" style="56" customWidth="1"/>
    <col min="21" max="21" width="15.28515625" style="56" customWidth="1"/>
    <col min="22" max="22" width="14.42578125" style="55" customWidth="1"/>
    <col min="23" max="23" width="12.140625" style="56" customWidth="1"/>
    <col min="24" max="24" width="13.5703125" style="55" customWidth="1"/>
    <col min="25" max="25" width="11.85546875" style="55" customWidth="1"/>
    <col min="26" max="26" width="26.85546875" style="55" customWidth="1"/>
    <col min="27" max="27" width="13.140625" style="55" customWidth="1"/>
    <col min="28" max="29" width="9.5703125" style="55" customWidth="1"/>
    <col min="30" max="30" width="13.28515625" style="55" customWidth="1"/>
    <col min="31" max="31" width="9.7109375" style="57" customWidth="1"/>
    <col min="32" max="32" width="9.7109375" style="55" customWidth="1"/>
    <col min="33" max="33" width="15.140625" style="55" hidden="1" customWidth="1"/>
    <col min="34" max="34" width="17.5703125" style="55" customWidth="1"/>
    <col min="35" max="35" width="12.28515625" style="57" customWidth="1"/>
    <col min="36" max="36" width="9.85546875" style="58" customWidth="1"/>
    <col min="37" max="37" width="11.28515625" style="58" customWidth="1"/>
    <col min="38" max="38" width="26.85546875" style="55" customWidth="1"/>
    <col min="39" max="43" width="22.85546875" style="56" customWidth="1"/>
    <col min="44" max="44" width="23.42578125" style="55" customWidth="1"/>
    <col min="45" max="272" width="11.42578125" style="55" customWidth="1"/>
    <col min="273" max="273" width="12.7109375" style="55" customWidth="1"/>
    <col min="274" max="274" width="47" style="55" customWidth="1"/>
    <col min="275" max="275" width="35" style="55" customWidth="1"/>
    <col min="276" max="16384" width="14.28515625" style="55"/>
  </cols>
  <sheetData>
    <row r="1" spans="1:45" s="172" customFormat="1" ht="24.75" customHeight="1" thickBot="1" x14ac:dyDescent="0.25">
      <c r="A1" s="769"/>
      <c r="B1" s="770"/>
      <c r="C1" s="666" t="s">
        <v>311</v>
      </c>
      <c r="D1" s="667"/>
      <c r="E1" s="667"/>
      <c r="F1" s="668"/>
      <c r="G1" s="729" t="s">
        <v>321</v>
      </c>
      <c r="H1" s="730"/>
      <c r="AE1" s="238"/>
      <c r="AI1" s="48"/>
      <c r="AJ1" s="235"/>
      <c r="AK1" s="238"/>
      <c r="AM1" s="175"/>
      <c r="AN1" s="175"/>
      <c r="AO1" s="175"/>
      <c r="AP1" s="175"/>
      <c r="AQ1" s="175"/>
    </row>
    <row r="2" spans="1:45" s="172" customFormat="1" ht="22.5" customHeight="1" thickBot="1" x14ac:dyDescent="0.25">
      <c r="A2" s="771"/>
      <c r="B2" s="772"/>
      <c r="C2" s="734" t="s">
        <v>304</v>
      </c>
      <c r="D2" s="735"/>
      <c r="E2" s="735"/>
      <c r="F2" s="736"/>
      <c r="G2" s="729" t="s">
        <v>306</v>
      </c>
      <c r="H2" s="730"/>
      <c r="AE2" s="83"/>
      <c r="AF2" s="365"/>
      <c r="AI2" s="48"/>
      <c r="AJ2" s="235"/>
      <c r="AK2" s="237"/>
      <c r="AM2" s="175"/>
      <c r="AN2" s="175"/>
      <c r="AO2" s="175"/>
      <c r="AP2" s="175"/>
      <c r="AQ2" s="175"/>
    </row>
    <row r="3" spans="1:45" s="172" customFormat="1" ht="18.75" customHeight="1" thickBot="1" x14ac:dyDescent="0.25">
      <c r="A3" s="773"/>
      <c r="B3" s="774"/>
      <c r="C3" s="737"/>
      <c r="D3" s="738"/>
      <c r="E3" s="738"/>
      <c r="F3" s="739"/>
      <c r="G3" s="729" t="s">
        <v>314</v>
      </c>
      <c r="H3" s="730"/>
      <c r="AE3" s="83"/>
      <c r="AF3" s="365"/>
      <c r="AI3" s="48"/>
      <c r="AJ3" s="235"/>
      <c r="AK3" s="237"/>
      <c r="AM3" s="175"/>
      <c r="AN3" s="175"/>
      <c r="AO3" s="175"/>
      <c r="AP3" s="175"/>
      <c r="AQ3" s="175"/>
    </row>
    <row r="4" spans="1:45" s="172" customFormat="1" ht="7.5" customHeight="1" x14ac:dyDescent="0.2">
      <c r="A4" s="236"/>
      <c r="B4" s="234"/>
      <c r="C4" s="48"/>
      <c r="D4" s="235"/>
      <c r="H4" s="46"/>
      <c r="I4" s="47"/>
      <c r="AE4" s="238"/>
      <c r="AF4" s="365"/>
      <c r="AI4" s="48"/>
      <c r="AJ4" s="235"/>
      <c r="AK4" s="237"/>
      <c r="AM4" s="175"/>
      <c r="AN4" s="175"/>
      <c r="AO4" s="175"/>
      <c r="AP4" s="175"/>
      <c r="AQ4" s="175"/>
    </row>
    <row r="5" spans="1:45" s="172" customFormat="1" ht="45" customHeight="1" x14ac:dyDescent="0.2">
      <c r="A5" s="49" t="s">
        <v>125</v>
      </c>
      <c r="B5" s="423" t="s">
        <v>300</v>
      </c>
      <c r="C5" s="44" t="str">
        <f>+'2 Contexto e Identificación'!$E$5</f>
        <v>Elaboración o Actualización:</v>
      </c>
      <c r="D5" s="45" t="str">
        <f>+IF('2 Contexto e Identificación'!$F$5="","",'2 Contexto e Identificación'!$F$5)</f>
        <v xml:space="preserve">Secretarìa de Planeaciòn </v>
      </c>
      <c r="G5" s="772"/>
      <c r="O5" s="50"/>
      <c r="Q5" s="50"/>
      <c r="S5" s="50"/>
      <c r="U5" s="50"/>
      <c r="W5" s="50"/>
      <c r="AE5" s="238"/>
      <c r="AI5" s="238"/>
      <c r="AJ5" s="238"/>
      <c r="AK5" s="238"/>
      <c r="AM5" s="175"/>
      <c r="AN5" s="175"/>
      <c r="AO5" s="175"/>
      <c r="AP5" s="175"/>
      <c r="AQ5" s="175"/>
    </row>
    <row r="6" spans="1:45" s="172" customFormat="1" ht="21" customHeight="1" thickBot="1" x14ac:dyDescent="0.25">
      <c r="A6" s="145" t="str">
        <f>+'2 Contexto e Identificación'!$C$6</f>
        <v>Vigencia del:</v>
      </c>
      <c r="B6" s="279" t="str">
        <f>+IF('2 Contexto e Identificación'!$D$6="","",'2 Contexto e Identificación'!$D$6)</f>
        <v>30/012023</v>
      </c>
      <c r="C6" s="146"/>
      <c r="D6" s="279">
        <f>+IF('2 Contexto e Identificación'!$F$6="","",'2 Contexto e Identificación'!$F$6)</f>
        <v>45289</v>
      </c>
      <c r="G6" s="772"/>
      <c r="AE6" s="238"/>
      <c r="AI6" s="238"/>
      <c r="AJ6" s="238"/>
      <c r="AK6" s="238"/>
      <c r="AM6" s="175"/>
      <c r="AN6" s="175"/>
      <c r="AO6" s="175"/>
      <c r="AP6" s="175"/>
      <c r="AQ6" s="175"/>
    </row>
    <row r="7" spans="1:45" s="239" customFormat="1" ht="14.45" customHeight="1" thickBot="1" x14ac:dyDescent="0.25">
      <c r="A7" s="51"/>
      <c r="B7" s="233"/>
      <c r="C7" s="144"/>
      <c r="D7" s="237"/>
      <c r="E7" s="240"/>
      <c r="J7" s="806" t="s">
        <v>63</v>
      </c>
      <c r="K7" s="807"/>
      <c r="L7" s="807"/>
      <c r="M7" s="807"/>
      <c r="N7" s="807"/>
      <c r="O7" s="807"/>
      <c r="P7" s="807"/>
      <c r="Q7" s="807"/>
      <c r="R7" s="807"/>
      <c r="S7" s="807"/>
      <c r="T7" s="807"/>
      <c r="U7" s="807"/>
      <c r="V7" s="807"/>
      <c r="W7" s="808"/>
      <c r="X7" s="803" t="s">
        <v>226</v>
      </c>
      <c r="Y7" s="804"/>
      <c r="Z7" s="85"/>
      <c r="AA7" s="85"/>
      <c r="AB7" s="85"/>
      <c r="AC7" s="85"/>
      <c r="AD7" s="85"/>
      <c r="AE7" s="366"/>
      <c r="AF7" s="367"/>
      <c r="AG7" s="368"/>
      <c r="AH7" s="368"/>
      <c r="AI7" s="84"/>
      <c r="AJ7" s="369"/>
      <c r="AK7" s="370"/>
      <c r="AM7" s="371"/>
      <c r="AN7" s="371"/>
      <c r="AO7" s="371"/>
      <c r="AP7" s="371"/>
      <c r="AQ7" s="371"/>
    </row>
    <row r="8" spans="1:45" s="51" customFormat="1" ht="27.6" customHeight="1" thickBot="1" x14ac:dyDescent="0.3">
      <c r="B8" s="234"/>
      <c r="C8" s="787" t="s">
        <v>219</v>
      </c>
      <c r="D8" s="788"/>
      <c r="E8" s="789"/>
      <c r="J8" s="790" t="s">
        <v>65</v>
      </c>
      <c r="K8" s="791"/>
      <c r="L8" s="791"/>
      <c r="M8" s="791"/>
      <c r="N8" s="784" t="s">
        <v>67</v>
      </c>
      <c r="O8" s="785"/>
      <c r="P8" s="784" t="s">
        <v>69</v>
      </c>
      <c r="Q8" s="785"/>
      <c r="R8" s="784" t="s">
        <v>71</v>
      </c>
      <c r="S8" s="785"/>
      <c r="T8" s="784" t="s">
        <v>73</v>
      </c>
      <c r="U8" s="785"/>
      <c r="V8" s="784" t="s">
        <v>75</v>
      </c>
      <c r="W8" s="810"/>
      <c r="X8" s="805"/>
      <c r="Y8" s="805"/>
      <c r="Z8" s="793" t="s">
        <v>227</v>
      </c>
      <c r="AA8" s="794"/>
      <c r="AB8" s="797" t="s">
        <v>82</v>
      </c>
      <c r="AC8" s="798"/>
      <c r="AD8" s="795" t="s">
        <v>84</v>
      </c>
      <c r="AE8" s="780" t="s">
        <v>86</v>
      </c>
      <c r="AF8" s="781"/>
      <c r="AG8" s="655" t="s">
        <v>228</v>
      </c>
      <c r="AH8" s="778" t="s">
        <v>229</v>
      </c>
      <c r="AI8" s="775" t="s">
        <v>230</v>
      </c>
      <c r="AJ8" s="776"/>
      <c r="AK8" s="777"/>
      <c r="AL8" s="72"/>
    </row>
    <row r="9" spans="1:45" s="51" customFormat="1" ht="107.25" customHeight="1" thickBot="1" x14ac:dyDescent="0.25">
      <c r="A9" s="141" t="s">
        <v>231</v>
      </c>
      <c r="B9" s="141" t="s">
        <v>232</v>
      </c>
      <c r="C9" s="147" t="s">
        <v>94</v>
      </c>
      <c r="D9" s="147" t="s">
        <v>96</v>
      </c>
      <c r="E9" s="531" t="s">
        <v>220</v>
      </c>
      <c r="F9" s="141"/>
      <c r="G9" s="141" t="s">
        <v>59</v>
      </c>
      <c r="H9" s="141"/>
      <c r="I9" s="141" t="s">
        <v>61</v>
      </c>
      <c r="J9" s="786" t="s">
        <v>233</v>
      </c>
      <c r="K9" s="786"/>
      <c r="L9" s="786" t="s">
        <v>234</v>
      </c>
      <c r="M9" s="786"/>
      <c r="N9" s="801" t="s">
        <v>235</v>
      </c>
      <c r="O9" s="802"/>
      <c r="P9" s="801" t="s">
        <v>70</v>
      </c>
      <c r="Q9" s="802"/>
      <c r="R9" s="801" t="s">
        <v>72</v>
      </c>
      <c r="S9" s="802"/>
      <c r="T9" s="801" t="s">
        <v>236</v>
      </c>
      <c r="U9" s="802"/>
      <c r="V9" s="801" t="s">
        <v>237</v>
      </c>
      <c r="W9" s="809"/>
      <c r="X9" s="530" t="s">
        <v>238</v>
      </c>
      <c r="Y9" s="530" t="s">
        <v>239</v>
      </c>
      <c r="Z9" s="541" t="s">
        <v>240</v>
      </c>
      <c r="AA9" s="107" t="s">
        <v>80</v>
      </c>
      <c r="AB9" s="799"/>
      <c r="AC9" s="800"/>
      <c r="AD9" s="796"/>
      <c r="AE9" s="782"/>
      <c r="AF9" s="783"/>
      <c r="AG9" s="792"/>
      <c r="AH9" s="779"/>
      <c r="AI9" s="472" t="s">
        <v>94</v>
      </c>
      <c r="AJ9" s="473" t="s">
        <v>96</v>
      </c>
      <c r="AK9" s="474" t="s">
        <v>241</v>
      </c>
      <c r="AL9" s="372"/>
      <c r="AM9" s="372"/>
      <c r="AN9" s="372"/>
      <c r="AO9" s="372"/>
      <c r="AP9" s="372"/>
      <c r="AQ9" s="372"/>
      <c r="AR9" s="372"/>
      <c r="AS9" s="372"/>
    </row>
    <row r="10" spans="1:45" s="51" customFormat="1" ht="74.25" customHeight="1" x14ac:dyDescent="0.2">
      <c r="A10" s="758" t="str">
        <f>'[5]2 Contexto e Identificación'!$A$9</f>
        <v>R1</v>
      </c>
      <c r="B10" s="760" t="str">
        <f>+'[5]2 Contexto e Identificación'!$E$9</f>
        <v>Posibilidad de certificar un predio con un estrato socioeconomico muy bajo , a nombre propio o de terceros, sin el cumplimiento de los requisitos o la normativa vigente</v>
      </c>
      <c r="C10" s="762" t="str">
        <f>+'[5]5 Mapa Calor Inherente'!$C$10</f>
        <v>Rara Vez</v>
      </c>
      <c r="D10" s="764" t="str">
        <f>+'[5]5 Mapa Calor Inherente'!$D$10</f>
        <v>Moderado</v>
      </c>
      <c r="E10" s="768" t="str">
        <f>+'[5]5 Mapa Calor Inherente'!$E$10</f>
        <v>Moderado</v>
      </c>
      <c r="F10" s="751" t="s">
        <v>242</v>
      </c>
      <c r="G10" s="753" t="s">
        <v>486</v>
      </c>
      <c r="H10" s="120" t="s">
        <v>243</v>
      </c>
      <c r="I10" s="121" t="s">
        <v>487</v>
      </c>
      <c r="J10" s="532" t="s">
        <v>488</v>
      </c>
      <c r="K10" s="60">
        <v>15</v>
      </c>
      <c r="L10" s="533" t="s">
        <v>489</v>
      </c>
      <c r="M10" s="95">
        <v>15</v>
      </c>
      <c r="N10" s="533" t="s">
        <v>490</v>
      </c>
      <c r="O10" s="95">
        <v>15</v>
      </c>
      <c r="P10" s="534" t="s">
        <v>491</v>
      </c>
      <c r="Q10" s="95">
        <v>15</v>
      </c>
      <c r="R10" s="476" t="s">
        <v>492</v>
      </c>
      <c r="S10" s="95">
        <v>15</v>
      </c>
      <c r="T10" s="508" t="s">
        <v>493</v>
      </c>
      <c r="U10" s="95">
        <v>15</v>
      </c>
      <c r="V10" s="508" t="s">
        <v>494</v>
      </c>
      <c r="W10" s="115">
        <v>10</v>
      </c>
      <c r="X10" s="535">
        <v>1</v>
      </c>
      <c r="Y10" s="535" t="s">
        <v>323</v>
      </c>
      <c r="Z10" s="536" t="s">
        <v>495</v>
      </c>
      <c r="AA10" s="102" t="s">
        <v>323</v>
      </c>
      <c r="AB10" s="101" t="s">
        <v>323</v>
      </c>
      <c r="AC10" s="102" t="s">
        <v>323</v>
      </c>
      <c r="AD10" s="537" t="s">
        <v>324</v>
      </c>
      <c r="AE10" s="766" t="s">
        <v>323</v>
      </c>
      <c r="AF10" s="758" t="s">
        <v>323</v>
      </c>
      <c r="AG10" s="740"/>
      <c r="AH10" s="742"/>
      <c r="AI10" s="744" t="s">
        <v>380</v>
      </c>
      <c r="AJ10" s="746" t="s">
        <v>208</v>
      </c>
      <c r="AK10" s="748" t="s">
        <v>208</v>
      </c>
      <c r="AL10" s="372"/>
      <c r="AM10" s="372"/>
      <c r="AN10" s="372"/>
      <c r="AO10" s="372"/>
      <c r="AP10" s="372"/>
      <c r="AQ10" s="372"/>
      <c r="AR10" s="372"/>
      <c r="AS10" s="372"/>
    </row>
    <row r="11" spans="1:45" s="51" customFormat="1" ht="65.25" customHeight="1" x14ac:dyDescent="0.2">
      <c r="A11" s="758"/>
      <c r="B11" s="760"/>
      <c r="C11" s="762"/>
      <c r="D11" s="764"/>
      <c r="E11" s="762"/>
      <c r="F11" s="751"/>
      <c r="G11" s="753"/>
      <c r="H11" s="122" t="s">
        <v>244</v>
      </c>
      <c r="I11" s="123" t="s">
        <v>496</v>
      </c>
      <c r="J11" s="532" t="s">
        <v>488</v>
      </c>
      <c r="K11" s="60">
        <v>15</v>
      </c>
      <c r="L11" s="533" t="s">
        <v>489</v>
      </c>
      <c r="M11" s="95">
        <v>15</v>
      </c>
      <c r="N11" s="533" t="s">
        <v>490</v>
      </c>
      <c r="O11" s="95">
        <v>15</v>
      </c>
      <c r="P11" s="534" t="s">
        <v>491</v>
      </c>
      <c r="Q11" s="53">
        <v>15</v>
      </c>
      <c r="R11" s="476" t="s">
        <v>492</v>
      </c>
      <c r="S11" s="53">
        <v>15</v>
      </c>
      <c r="T11" s="508" t="s">
        <v>493</v>
      </c>
      <c r="U11" s="53">
        <v>15</v>
      </c>
      <c r="V11" s="508" t="s">
        <v>494</v>
      </c>
      <c r="W11" s="117">
        <v>10</v>
      </c>
      <c r="X11" s="535">
        <v>1</v>
      </c>
      <c r="Y11" s="535" t="s">
        <v>323</v>
      </c>
      <c r="Z11" s="536" t="s">
        <v>495</v>
      </c>
      <c r="AA11" s="102" t="s">
        <v>323</v>
      </c>
      <c r="AB11" s="101" t="s">
        <v>323</v>
      </c>
      <c r="AC11" s="102" t="s">
        <v>323</v>
      </c>
      <c r="AD11" s="537" t="s">
        <v>324</v>
      </c>
      <c r="AE11" s="766"/>
      <c r="AF11" s="758"/>
      <c r="AG11" s="740"/>
      <c r="AH11" s="742"/>
      <c r="AI11" s="744"/>
      <c r="AJ11" s="746"/>
      <c r="AK11" s="748"/>
      <c r="AL11" s="372"/>
      <c r="AM11" s="372"/>
      <c r="AN11" s="372"/>
      <c r="AO11" s="372"/>
      <c r="AP11" s="372"/>
      <c r="AQ11" s="372"/>
      <c r="AR11" s="372"/>
      <c r="AS11" s="372"/>
    </row>
    <row r="12" spans="1:45" s="51" customFormat="1" ht="53.25" customHeight="1" x14ac:dyDescent="0.2">
      <c r="A12" s="758"/>
      <c r="B12" s="760"/>
      <c r="C12" s="762"/>
      <c r="D12" s="764"/>
      <c r="E12" s="762"/>
      <c r="F12" s="752"/>
      <c r="G12" s="754"/>
      <c r="H12" s="122" t="s">
        <v>245</v>
      </c>
      <c r="I12" s="123" t="s">
        <v>497</v>
      </c>
      <c r="J12" s="532" t="s">
        <v>488</v>
      </c>
      <c r="K12" s="60">
        <v>15</v>
      </c>
      <c r="L12" s="533" t="s">
        <v>489</v>
      </c>
      <c r="M12" s="95">
        <v>15</v>
      </c>
      <c r="N12" s="533" t="s">
        <v>490</v>
      </c>
      <c r="O12" s="95">
        <v>15</v>
      </c>
      <c r="P12" s="534" t="s">
        <v>491</v>
      </c>
      <c r="Q12" s="53">
        <v>15</v>
      </c>
      <c r="R12" s="476" t="s">
        <v>492</v>
      </c>
      <c r="S12" s="53">
        <v>15</v>
      </c>
      <c r="T12" s="508" t="s">
        <v>493</v>
      </c>
      <c r="U12" s="53">
        <v>15</v>
      </c>
      <c r="V12" s="508" t="s">
        <v>494</v>
      </c>
      <c r="W12" s="117">
        <v>10</v>
      </c>
      <c r="X12" s="535">
        <v>1</v>
      </c>
      <c r="Y12" s="535" t="s">
        <v>323</v>
      </c>
      <c r="Z12" s="536" t="s">
        <v>495</v>
      </c>
      <c r="AA12" s="102" t="s">
        <v>323</v>
      </c>
      <c r="AB12" s="101" t="s">
        <v>323</v>
      </c>
      <c r="AC12" s="102" t="s">
        <v>323</v>
      </c>
      <c r="AD12" s="537" t="s">
        <v>324</v>
      </c>
      <c r="AE12" s="766"/>
      <c r="AF12" s="758"/>
      <c r="AG12" s="740"/>
      <c r="AH12" s="742"/>
      <c r="AI12" s="744"/>
      <c r="AJ12" s="746"/>
      <c r="AK12" s="748"/>
      <c r="AL12" s="372"/>
      <c r="AM12" s="372"/>
      <c r="AN12" s="372"/>
      <c r="AO12" s="372"/>
      <c r="AP12" s="372"/>
      <c r="AQ12" s="372"/>
      <c r="AR12" s="372"/>
      <c r="AS12" s="372"/>
    </row>
    <row r="13" spans="1:45" s="51" customFormat="1" ht="49.5" customHeight="1" x14ac:dyDescent="0.2">
      <c r="A13" s="758"/>
      <c r="B13" s="760"/>
      <c r="C13" s="762"/>
      <c r="D13" s="764"/>
      <c r="E13" s="762"/>
      <c r="F13" s="750" t="s">
        <v>246</v>
      </c>
      <c r="G13" s="755" t="s">
        <v>498</v>
      </c>
      <c r="H13" s="122" t="s">
        <v>243</v>
      </c>
      <c r="I13" s="123" t="s">
        <v>499</v>
      </c>
      <c r="J13" s="532" t="s">
        <v>488</v>
      </c>
      <c r="K13" s="52">
        <v>15</v>
      </c>
      <c r="L13" s="533" t="s">
        <v>489</v>
      </c>
      <c r="M13" s="538">
        <v>15</v>
      </c>
      <c r="N13" s="533" t="s">
        <v>490</v>
      </c>
      <c r="O13" s="538">
        <v>15</v>
      </c>
      <c r="P13" s="534" t="s">
        <v>491</v>
      </c>
      <c r="Q13" s="538">
        <v>15</v>
      </c>
      <c r="R13" s="476" t="s">
        <v>492</v>
      </c>
      <c r="S13" s="538">
        <v>15</v>
      </c>
      <c r="T13" s="508" t="s">
        <v>493</v>
      </c>
      <c r="U13" s="538">
        <v>15</v>
      </c>
      <c r="V13" s="508" t="s">
        <v>494</v>
      </c>
      <c r="W13" s="539">
        <v>10</v>
      </c>
      <c r="X13" s="535">
        <v>1</v>
      </c>
      <c r="Y13" s="535" t="s">
        <v>323</v>
      </c>
      <c r="Z13" s="536" t="s">
        <v>495</v>
      </c>
      <c r="AA13" s="102" t="s">
        <v>323</v>
      </c>
      <c r="AB13" s="101" t="s">
        <v>323</v>
      </c>
      <c r="AC13" s="102" t="s">
        <v>323</v>
      </c>
      <c r="AD13" s="537" t="s">
        <v>324</v>
      </c>
      <c r="AE13" s="766"/>
      <c r="AF13" s="758"/>
      <c r="AG13" s="740"/>
      <c r="AH13" s="742"/>
      <c r="AI13" s="744"/>
      <c r="AJ13" s="746"/>
      <c r="AK13" s="748"/>
      <c r="AL13" s="372"/>
      <c r="AM13" s="372"/>
      <c r="AN13" s="372"/>
      <c r="AO13" s="372"/>
      <c r="AP13" s="372"/>
      <c r="AQ13" s="372"/>
      <c r="AR13" s="372"/>
      <c r="AS13" s="372"/>
    </row>
    <row r="14" spans="1:45" s="51" customFormat="1" ht="54" customHeight="1" x14ac:dyDescent="0.2">
      <c r="A14" s="758"/>
      <c r="B14" s="760"/>
      <c r="C14" s="762"/>
      <c r="D14" s="764"/>
      <c r="E14" s="762"/>
      <c r="F14" s="751"/>
      <c r="G14" s="753"/>
      <c r="H14" s="122" t="s">
        <v>244</v>
      </c>
      <c r="I14" s="123" t="s">
        <v>500</v>
      </c>
      <c r="J14" s="532" t="s">
        <v>488</v>
      </c>
      <c r="K14" s="60">
        <v>15</v>
      </c>
      <c r="L14" s="533" t="s">
        <v>489</v>
      </c>
      <c r="M14" s="95">
        <v>15</v>
      </c>
      <c r="N14" s="533" t="s">
        <v>490</v>
      </c>
      <c r="O14" s="95">
        <v>15</v>
      </c>
      <c r="P14" s="534" t="s">
        <v>491</v>
      </c>
      <c r="Q14" s="53">
        <v>15</v>
      </c>
      <c r="R14" s="476" t="s">
        <v>492</v>
      </c>
      <c r="S14" s="53">
        <v>15</v>
      </c>
      <c r="T14" s="508" t="s">
        <v>493</v>
      </c>
      <c r="U14" s="53">
        <v>15</v>
      </c>
      <c r="V14" s="508" t="s">
        <v>494</v>
      </c>
      <c r="W14" s="117">
        <v>10</v>
      </c>
      <c r="X14" s="535">
        <v>1</v>
      </c>
      <c r="Y14" s="535" t="s">
        <v>323</v>
      </c>
      <c r="Z14" s="536" t="s">
        <v>495</v>
      </c>
      <c r="AA14" s="102" t="s">
        <v>323</v>
      </c>
      <c r="AB14" s="101" t="s">
        <v>323</v>
      </c>
      <c r="AC14" s="102" t="s">
        <v>323</v>
      </c>
      <c r="AD14" s="537" t="s">
        <v>324</v>
      </c>
      <c r="AE14" s="766"/>
      <c r="AF14" s="758"/>
      <c r="AG14" s="740"/>
      <c r="AH14" s="742"/>
      <c r="AI14" s="744"/>
      <c r="AJ14" s="746"/>
      <c r="AK14" s="748"/>
      <c r="AL14" s="372"/>
      <c r="AM14" s="372"/>
      <c r="AN14" s="372"/>
      <c r="AO14" s="372"/>
      <c r="AP14" s="372"/>
      <c r="AQ14" s="372"/>
      <c r="AR14" s="372"/>
      <c r="AS14" s="372"/>
    </row>
    <row r="15" spans="1:45" s="51" customFormat="1" ht="45.75" customHeight="1" x14ac:dyDescent="0.2">
      <c r="A15" s="758"/>
      <c r="B15" s="760"/>
      <c r="C15" s="762"/>
      <c r="D15" s="764"/>
      <c r="E15" s="762"/>
      <c r="F15" s="752"/>
      <c r="G15" s="754"/>
      <c r="H15" s="122" t="s">
        <v>245</v>
      </c>
      <c r="I15" s="123" t="s">
        <v>501</v>
      </c>
      <c r="J15" s="532" t="s">
        <v>488</v>
      </c>
      <c r="K15" s="60">
        <v>15</v>
      </c>
      <c r="L15" s="533" t="s">
        <v>489</v>
      </c>
      <c r="M15" s="95">
        <v>15</v>
      </c>
      <c r="N15" s="533" t="s">
        <v>490</v>
      </c>
      <c r="O15" s="95">
        <v>15</v>
      </c>
      <c r="P15" s="534" t="s">
        <v>491</v>
      </c>
      <c r="Q15" s="53">
        <v>15</v>
      </c>
      <c r="R15" s="476" t="s">
        <v>492</v>
      </c>
      <c r="S15" s="53">
        <v>15</v>
      </c>
      <c r="T15" s="508" t="s">
        <v>493</v>
      </c>
      <c r="U15" s="53">
        <v>15</v>
      </c>
      <c r="V15" s="508" t="s">
        <v>494</v>
      </c>
      <c r="W15" s="117">
        <v>10</v>
      </c>
      <c r="X15" s="535">
        <v>1</v>
      </c>
      <c r="Y15" s="535" t="s">
        <v>323</v>
      </c>
      <c r="Z15" s="536" t="s">
        <v>495</v>
      </c>
      <c r="AA15" s="102" t="s">
        <v>323</v>
      </c>
      <c r="AB15" s="101" t="s">
        <v>323</v>
      </c>
      <c r="AC15" s="102" t="s">
        <v>323</v>
      </c>
      <c r="AD15" s="537" t="s">
        <v>324</v>
      </c>
      <c r="AE15" s="766"/>
      <c r="AF15" s="758"/>
      <c r="AG15" s="740"/>
      <c r="AH15" s="742"/>
      <c r="AI15" s="744"/>
      <c r="AJ15" s="746"/>
      <c r="AK15" s="748"/>
      <c r="AL15" s="372"/>
      <c r="AM15" s="372"/>
      <c r="AN15" s="372"/>
      <c r="AO15" s="372"/>
      <c r="AP15" s="372"/>
      <c r="AQ15" s="372"/>
      <c r="AR15" s="372"/>
      <c r="AS15" s="372"/>
    </row>
    <row r="16" spans="1:45" s="51" customFormat="1" ht="19.5" customHeight="1" x14ac:dyDescent="0.2">
      <c r="A16" s="758"/>
      <c r="B16" s="760"/>
      <c r="C16" s="762"/>
      <c r="D16" s="764"/>
      <c r="E16" s="762"/>
      <c r="F16" s="750" t="s">
        <v>247</v>
      </c>
      <c r="G16" s="755"/>
      <c r="H16" s="122" t="s">
        <v>243</v>
      </c>
      <c r="I16" s="123"/>
      <c r="J16" s="116"/>
      <c r="K16" s="52"/>
      <c r="L16" s="74"/>
      <c r="M16" s="53"/>
      <c r="N16" s="74"/>
      <c r="O16" s="53"/>
      <c r="P16" s="74"/>
      <c r="Q16" s="53"/>
      <c r="R16" s="74"/>
      <c r="S16" s="53"/>
      <c r="T16" s="73"/>
      <c r="U16" s="53"/>
      <c r="V16" s="75"/>
      <c r="W16" s="117"/>
      <c r="X16" s="112"/>
      <c r="Y16" s="54"/>
      <c r="Z16" s="109"/>
      <c r="AA16" s="104"/>
      <c r="AB16" s="103"/>
      <c r="AC16" s="104"/>
      <c r="AD16" s="528"/>
      <c r="AE16" s="766"/>
      <c r="AF16" s="758"/>
      <c r="AG16" s="740"/>
      <c r="AH16" s="742"/>
      <c r="AI16" s="744"/>
      <c r="AJ16" s="746"/>
      <c r="AK16" s="748"/>
      <c r="AL16" s="372"/>
      <c r="AM16" s="372"/>
      <c r="AN16" s="372"/>
      <c r="AO16" s="372"/>
      <c r="AP16" s="372"/>
      <c r="AQ16" s="372"/>
      <c r="AR16" s="372"/>
      <c r="AS16" s="372"/>
    </row>
    <row r="17" spans="1:45" s="51" customFormat="1" ht="6.75" customHeight="1" x14ac:dyDescent="0.2">
      <c r="A17" s="758"/>
      <c r="B17" s="760"/>
      <c r="C17" s="762"/>
      <c r="D17" s="764"/>
      <c r="E17" s="762"/>
      <c r="F17" s="751"/>
      <c r="G17" s="753"/>
      <c r="H17" s="122" t="s">
        <v>244</v>
      </c>
      <c r="I17" s="123"/>
      <c r="J17" s="116"/>
      <c r="K17" s="52"/>
      <c r="L17" s="74"/>
      <c r="M17" s="53"/>
      <c r="N17" s="74"/>
      <c r="O17" s="53"/>
      <c r="P17" s="74"/>
      <c r="Q17" s="53"/>
      <c r="R17" s="74"/>
      <c r="S17" s="53"/>
      <c r="T17" s="73"/>
      <c r="U17" s="53"/>
      <c r="V17" s="75"/>
      <c r="W17" s="117"/>
      <c r="X17" s="112"/>
      <c r="Y17" s="54"/>
      <c r="Z17" s="109"/>
      <c r="AA17" s="104"/>
      <c r="AB17" s="103"/>
      <c r="AC17" s="104"/>
      <c r="AD17" s="528"/>
      <c r="AE17" s="766"/>
      <c r="AF17" s="758"/>
      <c r="AG17" s="740"/>
      <c r="AH17" s="742"/>
      <c r="AI17" s="744"/>
      <c r="AJ17" s="746"/>
      <c r="AK17" s="748"/>
      <c r="AL17" s="372"/>
      <c r="AM17" s="372"/>
      <c r="AN17" s="372"/>
      <c r="AO17" s="372"/>
      <c r="AP17" s="372"/>
      <c r="AQ17" s="372"/>
      <c r="AR17" s="372"/>
      <c r="AS17" s="372"/>
    </row>
    <row r="18" spans="1:45" s="51" customFormat="1" ht="19.5" hidden="1" customHeight="1" x14ac:dyDescent="0.2">
      <c r="A18" s="758"/>
      <c r="B18" s="760"/>
      <c r="C18" s="762"/>
      <c r="D18" s="764"/>
      <c r="E18" s="762"/>
      <c r="F18" s="752"/>
      <c r="G18" s="754"/>
      <c r="H18" s="122" t="s">
        <v>245</v>
      </c>
      <c r="I18" s="123"/>
      <c r="J18" s="116"/>
      <c r="K18" s="52"/>
      <c r="L18" s="74"/>
      <c r="M18" s="53"/>
      <c r="N18" s="74"/>
      <c r="O18" s="53"/>
      <c r="P18" s="74"/>
      <c r="Q18" s="53"/>
      <c r="R18" s="74"/>
      <c r="S18" s="53"/>
      <c r="T18" s="73"/>
      <c r="U18" s="53"/>
      <c r="V18" s="75"/>
      <c r="W18" s="117"/>
      <c r="X18" s="112"/>
      <c r="Y18" s="54"/>
      <c r="Z18" s="109"/>
      <c r="AA18" s="104"/>
      <c r="AB18" s="103"/>
      <c r="AC18" s="104"/>
      <c r="AD18" s="528"/>
      <c r="AE18" s="766"/>
      <c r="AF18" s="758"/>
      <c r="AG18" s="740"/>
      <c r="AH18" s="742"/>
      <c r="AI18" s="744"/>
      <c r="AJ18" s="746"/>
      <c r="AK18" s="748"/>
      <c r="AL18" s="372"/>
      <c r="AM18" s="372"/>
      <c r="AN18" s="372"/>
      <c r="AO18" s="372"/>
      <c r="AP18" s="372"/>
      <c r="AQ18" s="372"/>
      <c r="AR18" s="372"/>
      <c r="AS18" s="372"/>
    </row>
    <row r="19" spans="1:45" s="51" customFormat="1" ht="19.5" customHeight="1" x14ac:dyDescent="0.2">
      <c r="A19" s="758"/>
      <c r="B19" s="760"/>
      <c r="C19" s="762"/>
      <c r="D19" s="764"/>
      <c r="E19" s="762"/>
      <c r="F19" s="750" t="s">
        <v>248</v>
      </c>
      <c r="G19" s="755"/>
      <c r="H19" s="122" t="s">
        <v>243</v>
      </c>
      <c r="I19" s="123"/>
      <c r="J19" s="116"/>
      <c r="K19" s="52"/>
      <c r="L19" s="74"/>
      <c r="M19" s="53"/>
      <c r="N19" s="74"/>
      <c r="O19" s="53"/>
      <c r="P19" s="74"/>
      <c r="Q19" s="53"/>
      <c r="R19" s="74"/>
      <c r="S19" s="53"/>
      <c r="T19" s="73"/>
      <c r="U19" s="53"/>
      <c r="V19" s="75"/>
      <c r="W19" s="117"/>
      <c r="X19" s="112"/>
      <c r="Y19" s="54"/>
      <c r="Z19" s="109"/>
      <c r="AA19" s="104"/>
      <c r="AB19" s="103"/>
      <c r="AC19" s="104"/>
      <c r="AD19" s="528"/>
      <c r="AE19" s="766"/>
      <c r="AF19" s="758"/>
      <c r="AG19" s="740"/>
      <c r="AH19" s="742"/>
      <c r="AI19" s="744"/>
      <c r="AJ19" s="746"/>
      <c r="AK19" s="748"/>
      <c r="AL19" s="372"/>
      <c r="AM19" s="372"/>
      <c r="AN19" s="372"/>
      <c r="AO19" s="372"/>
      <c r="AP19" s="372"/>
      <c r="AQ19" s="372"/>
      <c r="AR19" s="372"/>
      <c r="AS19" s="372"/>
    </row>
    <row r="20" spans="1:45" s="51" customFormat="1" ht="6" customHeight="1" x14ac:dyDescent="0.2">
      <c r="A20" s="758"/>
      <c r="B20" s="760"/>
      <c r="C20" s="762"/>
      <c r="D20" s="764"/>
      <c r="E20" s="762"/>
      <c r="F20" s="751"/>
      <c r="G20" s="753"/>
      <c r="H20" s="122" t="s">
        <v>244</v>
      </c>
      <c r="I20" s="123"/>
      <c r="J20" s="116"/>
      <c r="K20" s="52"/>
      <c r="L20" s="74"/>
      <c r="M20" s="53"/>
      <c r="N20" s="74"/>
      <c r="O20" s="53"/>
      <c r="P20" s="74"/>
      <c r="Q20" s="53"/>
      <c r="R20" s="74"/>
      <c r="S20" s="53"/>
      <c r="T20" s="73"/>
      <c r="U20" s="53"/>
      <c r="V20" s="75"/>
      <c r="W20" s="117"/>
      <c r="X20" s="112"/>
      <c r="Y20" s="54"/>
      <c r="Z20" s="109"/>
      <c r="AA20" s="104"/>
      <c r="AB20" s="103"/>
      <c r="AC20" s="104"/>
      <c r="AD20" s="528"/>
      <c r="AE20" s="766"/>
      <c r="AF20" s="758"/>
      <c r="AG20" s="740"/>
      <c r="AH20" s="742"/>
      <c r="AI20" s="744"/>
      <c r="AJ20" s="746"/>
      <c r="AK20" s="748"/>
      <c r="AL20" s="372"/>
      <c r="AM20" s="372"/>
      <c r="AN20" s="372"/>
      <c r="AO20" s="372"/>
      <c r="AP20" s="372"/>
      <c r="AQ20" s="372"/>
      <c r="AR20" s="372"/>
      <c r="AS20" s="372"/>
    </row>
    <row r="21" spans="1:45" s="51" customFormat="1" ht="2.25" hidden="1" customHeight="1" x14ac:dyDescent="0.2">
      <c r="A21" s="758"/>
      <c r="B21" s="760"/>
      <c r="C21" s="762"/>
      <c r="D21" s="764"/>
      <c r="E21" s="762"/>
      <c r="F21" s="752"/>
      <c r="G21" s="754"/>
      <c r="H21" s="122" t="s">
        <v>245</v>
      </c>
      <c r="I21" s="123"/>
      <c r="J21" s="116"/>
      <c r="K21" s="52"/>
      <c r="L21" s="74"/>
      <c r="M21" s="53"/>
      <c r="N21" s="74"/>
      <c r="O21" s="53"/>
      <c r="P21" s="74"/>
      <c r="Q21" s="53"/>
      <c r="R21" s="74"/>
      <c r="S21" s="53"/>
      <c r="T21" s="73"/>
      <c r="U21" s="53"/>
      <c r="V21" s="75"/>
      <c r="W21" s="117"/>
      <c r="X21" s="112"/>
      <c r="Y21" s="54"/>
      <c r="Z21" s="109"/>
      <c r="AA21" s="104"/>
      <c r="AB21" s="103"/>
      <c r="AC21" s="104"/>
      <c r="AD21" s="528"/>
      <c r="AE21" s="766"/>
      <c r="AF21" s="758"/>
      <c r="AG21" s="740"/>
      <c r="AH21" s="742"/>
      <c r="AI21" s="744"/>
      <c r="AJ21" s="746"/>
      <c r="AK21" s="748"/>
      <c r="AL21" s="372"/>
      <c r="AM21" s="372"/>
      <c r="AN21" s="372"/>
      <c r="AO21" s="372"/>
      <c r="AP21" s="372"/>
      <c r="AQ21" s="372"/>
      <c r="AR21" s="372"/>
      <c r="AS21" s="372"/>
    </row>
    <row r="22" spans="1:45" s="51" customFormat="1" ht="15.75" customHeight="1" x14ac:dyDescent="0.2">
      <c r="A22" s="758"/>
      <c r="B22" s="760"/>
      <c r="C22" s="762"/>
      <c r="D22" s="764"/>
      <c r="E22" s="762"/>
      <c r="F22" s="750" t="s">
        <v>249</v>
      </c>
      <c r="G22" s="755"/>
      <c r="H22" s="122" t="s">
        <v>243</v>
      </c>
      <c r="I22" s="123"/>
      <c r="J22" s="116"/>
      <c r="K22" s="52"/>
      <c r="L22" s="74"/>
      <c r="M22" s="53"/>
      <c r="N22" s="74"/>
      <c r="O22" s="53"/>
      <c r="P22" s="74"/>
      <c r="Q22" s="53"/>
      <c r="R22" s="74"/>
      <c r="S22" s="53"/>
      <c r="T22" s="73"/>
      <c r="U22" s="53"/>
      <c r="V22" s="75"/>
      <c r="W22" s="117"/>
      <c r="X22" s="112"/>
      <c r="Y22" s="54"/>
      <c r="Z22" s="109"/>
      <c r="AA22" s="104"/>
      <c r="AB22" s="103"/>
      <c r="AC22" s="104"/>
      <c r="AD22" s="528"/>
      <c r="AE22" s="766"/>
      <c r="AF22" s="758"/>
      <c r="AG22" s="740"/>
      <c r="AH22" s="742"/>
      <c r="AI22" s="744"/>
      <c r="AJ22" s="746"/>
      <c r="AK22" s="748"/>
      <c r="AL22" s="372"/>
      <c r="AM22" s="372"/>
      <c r="AN22" s="372"/>
      <c r="AO22" s="372"/>
      <c r="AP22" s="372"/>
      <c r="AQ22" s="372"/>
      <c r="AR22" s="372"/>
      <c r="AS22" s="372"/>
    </row>
    <row r="23" spans="1:45" s="51" customFormat="1" ht="3.75" hidden="1" customHeight="1" x14ac:dyDescent="0.2">
      <c r="A23" s="758"/>
      <c r="B23" s="760"/>
      <c r="C23" s="762"/>
      <c r="D23" s="764"/>
      <c r="E23" s="762"/>
      <c r="F23" s="751"/>
      <c r="G23" s="753"/>
      <c r="H23" s="122" t="s">
        <v>244</v>
      </c>
      <c r="I23" s="123"/>
      <c r="J23" s="116"/>
      <c r="K23" s="52"/>
      <c r="L23" s="74"/>
      <c r="M23" s="53"/>
      <c r="N23" s="74"/>
      <c r="O23" s="53"/>
      <c r="P23" s="74"/>
      <c r="Q23" s="53"/>
      <c r="R23" s="74"/>
      <c r="S23" s="53"/>
      <c r="T23" s="73"/>
      <c r="U23" s="53"/>
      <c r="V23" s="75"/>
      <c r="W23" s="117"/>
      <c r="X23" s="112"/>
      <c r="Y23" s="54"/>
      <c r="Z23" s="109"/>
      <c r="AA23" s="104"/>
      <c r="AB23" s="103"/>
      <c r="AC23" s="104"/>
      <c r="AD23" s="528"/>
      <c r="AE23" s="766"/>
      <c r="AF23" s="758"/>
      <c r="AG23" s="740"/>
      <c r="AH23" s="742"/>
      <c r="AI23" s="744"/>
      <c r="AJ23" s="746"/>
      <c r="AK23" s="748"/>
      <c r="AL23" s="372"/>
      <c r="AM23" s="372"/>
      <c r="AN23" s="372"/>
      <c r="AO23" s="372"/>
      <c r="AP23" s="372"/>
      <c r="AQ23" s="372"/>
      <c r="AR23" s="372"/>
      <c r="AS23" s="372"/>
    </row>
    <row r="24" spans="1:45" s="51" customFormat="1" ht="15" customHeight="1" thickBot="1" x14ac:dyDescent="0.25">
      <c r="A24" s="759"/>
      <c r="B24" s="760"/>
      <c r="C24" s="762"/>
      <c r="D24" s="764"/>
      <c r="E24" s="762"/>
      <c r="F24" s="756"/>
      <c r="G24" s="757"/>
      <c r="H24" s="124" t="s">
        <v>245</v>
      </c>
      <c r="I24" s="125"/>
      <c r="J24" s="118"/>
      <c r="K24" s="87"/>
      <c r="L24" s="88"/>
      <c r="M24" s="89"/>
      <c r="N24" s="88"/>
      <c r="O24" s="89"/>
      <c r="P24" s="88"/>
      <c r="Q24" s="89"/>
      <c r="R24" s="88"/>
      <c r="S24" s="89"/>
      <c r="T24" s="86"/>
      <c r="U24" s="89"/>
      <c r="V24" s="90"/>
      <c r="W24" s="119"/>
      <c r="X24" s="113"/>
      <c r="Y24" s="92"/>
      <c r="Z24" s="110"/>
      <c r="AA24" s="106"/>
      <c r="AB24" s="105"/>
      <c r="AC24" s="106"/>
      <c r="AD24" s="540"/>
      <c r="AE24" s="767"/>
      <c r="AF24" s="759"/>
      <c r="AG24" s="741"/>
      <c r="AH24" s="743"/>
      <c r="AI24" s="745"/>
      <c r="AJ24" s="747"/>
      <c r="AK24" s="749"/>
      <c r="AL24" s="372"/>
      <c r="AM24" s="372"/>
      <c r="AN24" s="372"/>
      <c r="AO24" s="372"/>
      <c r="AP24" s="372"/>
      <c r="AQ24" s="372"/>
      <c r="AR24" s="372"/>
      <c r="AS24" s="372"/>
    </row>
    <row r="25" spans="1:45" s="51" customFormat="1" ht="52.5" customHeight="1" x14ac:dyDescent="0.2">
      <c r="A25" s="758" t="str">
        <f>'[5]2 Contexto e Identificación'!$A$10</f>
        <v>R2</v>
      </c>
      <c r="B25" s="760" t="str">
        <f>+'[5]2 Contexto e Identificación'!$E$10</f>
        <v>Posibilidad de recibir o solicitar cualquier dádiva o beneficio a nombre propio o de terceros Con el fin de  Emitir una licencia de Intervención y Ocupación del espacio público, sin el cumplimiento de los requisitos o la norma vigente</v>
      </c>
      <c r="C25" s="762" t="str">
        <f>+'[5]5 Mapa Calor Inherente'!$C$11</f>
        <v>Rara Vez</v>
      </c>
      <c r="D25" s="764" t="str">
        <f>+'[5]5 Mapa Calor Inherente'!$D$11</f>
        <v>Moderado</v>
      </c>
      <c r="E25" s="762" t="str">
        <f>+'[5]5 Mapa Calor Inherente'!$E$11</f>
        <v>Moderado</v>
      </c>
      <c r="F25" s="751" t="s">
        <v>242</v>
      </c>
      <c r="G25" s="753" t="s">
        <v>502</v>
      </c>
      <c r="H25" s="120" t="s">
        <v>243</v>
      </c>
      <c r="I25" s="121" t="s">
        <v>528</v>
      </c>
      <c r="J25" s="532" t="s">
        <v>488</v>
      </c>
      <c r="K25" s="60">
        <v>15</v>
      </c>
      <c r="L25" s="533" t="s">
        <v>489</v>
      </c>
      <c r="M25" s="95">
        <v>15</v>
      </c>
      <c r="N25" s="533" t="s">
        <v>490</v>
      </c>
      <c r="O25" s="95">
        <v>15</v>
      </c>
      <c r="P25" s="534" t="s">
        <v>491</v>
      </c>
      <c r="Q25" s="95">
        <v>15</v>
      </c>
      <c r="R25" s="476" t="s">
        <v>492</v>
      </c>
      <c r="S25" s="95">
        <v>15</v>
      </c>
      <c r="T25" s="508" t="s">
        <v>493</v>
      </c>
      <c r="U25" s="95">
        <v>15</v>
      </c>
      <c r="V25" s="508" t="s">
        <v>494</v>
      </c>
      <c r="W25" s="115">
        <v>10</v>
      </c>
      <c r="X25" s="535">
        <v>1</v>
      </c>
      <c r="Y25" s="535" t="s">
        <v>323</v>
      </c>
      <c r="Z25" s="536" t="s">
        <v>495</v>
      </c>
      <c r="AA25" s="102" t="s">
        <v>323</v>
      </c>
      <c r="AB25" s="102" t="s">
        <v>323</v>
      </c>
      <c r="AC25" s="102" t="s">
        <v>323</v>
      </c>
      <c r="AD25" s="537" t="s">
        <v>324</v>
      </c>
      <c r="AE25" s="766" t="s">
        <v>323</v>
      </c>
      <c r="AF25" s="758" t="s">
        <v>323</v>
      </c>
      <c r="AG25" s="740"/>
      <c r="AH25" s="742"/>
      <c r="AI25" s="744" t="s">
        <v>380</v>
      </c>
      <c r="AJ25" s="746" t="s">
        <v>208</v>
      </c>
      <c r="AK25" s="748" t="s">
        <v>208</v>
      </c>
      <c r="AL25" s="372"/>
      <c r="AM25" s="372"/>
      <c r="AN25" s="372"/>
      <c r="AO25" s="372"/>
      <c r="AP25" s="372"/>
      <c r="AQ25" s="372"/>
      <c r="AR25" s="372"/>
      <c r="AS25" s="372"/>
    </row>
    <row r="26" spans="1:45" s="51" customFormat="1" ht="51.75" customHeight="1" x14ac:dyDescent="0.2">
      <c r="A26" s="758"/>
      <c r="B26" s="760"/>
      <c r="C26" s="762"/>
      <c r="D26" s="764"/>
      <c r="E26" s="762"/>
      <c r="F26" s="751"/>
      <c r="G26" s="753"/>
      <c r="H26" s="122" t="s">
        <v>244</v>
      </c>
      <c r="I26" s="123" t="s">
        <v>526</v>
      </c>
      <c r="J26" s="532" t="s">
        <v>488</v>
      </c>
      <c r="K26" s="60">
        <v>15</v>
      </c>
      <c r="L26" s="533" t="s">
        <v>489</v>
      </c>
      <c r="M26" s="95">
        <v>15</v>
      </c>
      <c r="N26" s="533" t="s">
        <v>490</v>
      </c>
      <c r="O26" s="95">
        <v>15</v>
      </c>
      <c r="P26" s="534" t="s">
        <v>491</v>
      </c>
      <c r="Q26" s="95">
        <v>15</v>
      </c>
      <c r="R26" s="476" t="s">
        <v>492</v>
      </c>
      <c r="S26" s="95">
        <v>15</v>
      </c>
      <c r="T26" s="508" t="s">
        <v>493</v>
      </c>
      <c r="U26" s="95">
        <v>15</v>
      </c>
      <c r="V26" s="508" t="s">
        <v>494</v>
      </c>
      <c r="W26" s="115">
        <v>10</v>
      </c>
      <c r="X26" s="535">
        <v>1</v>
      </c>
      <c r="Y26" s="535" t="s">
        <v>323</v>
      </c>
      <c r="Z26" s="536" t="s">
        <v>495</v>
      </c>
      <c r="AA26" s="102" t="s">
        <v>323</v>
      </c>
      <c r="AB26" s="102" t="s">
        <v>323</v>
      </c>
      <c r="AC26" s="102" t="s">
        <v>323</v>
      </c>
      <c r="AD26" s="537" t="s">
        <v>324</v>
      </c>
      <c r="AE26" s="766"/>
      <c r="AF26" s="758"/>
      <c r="AG26" s="740"/>
      <c r="AH26" s="742"/>
      <c r="AI26" s="744"/>
      <c r="AJ26" s="746"/>
      <c r="AK26" s="748"/>
      <c r="AL26" s="372"/>
      <c r="AM26" s="372"/>
      <c r="AN26" s="372"/>
      <c r="AO26" s="372"/>
      <c r="AP26" s="372"/>
      <c r="AQ26" s="372"/>
      <c r="AR26" s="372"/>
      <c r="AS26" s="372"/>
    </row>
    <row r="27" spans="1:45" s="51" customFormat="1" ht="71.25" customHeight="1" x14ac:dyDescent="0.2">
      <c r="A27" s="758"/>
      <c r="B27" s="760"/>
      <c r="C27" s="762"/>
      <c r="D27" s="764"/>
      <c r="E27" s="762"/>
      <c r="F27" s="752"/>
      <c r="G27" s="754"/>
      <c r="H27" s="122" t="s">
        <v>245</v>
      </c>
      <c r="I27" s="123" t="s">
        <v>527</v>
      </c>
      <c r="J27" s="532" t="s">
        <v>488</v>
      </c>
      <c r="K27" s="60">
        <v>15</v>
      </c>
      <c r="L27" s="533" t="s">
        <v>489</v>
      </c>
      <c r="M27" s="95">
        <v>15</v>
      </c>
      <c r="N27" s="533" t="s">
        <v>490</v>
      </c>
      <c r="O27" s="95">
        <v>15</v>
      </c>
      <c r="P27" s="534" t="s">
        <v>491</v>
      </c>
      <c r="Q27" s="95">
        <v>15</v>
      </c>
      <c r="R27" s="476" t="s">
        <v>492</v>
      </c>
      <c r="S27" s="95">
        <v>15</v>
      </c>
      <c r="T27" s="508" t="s">
        <v>493</v>
      </c>
      <c r="U27" s="95">
        <v>15</v>
      </c>
      <c r="V27" s="508" t="s">
        <v>494</v>
      </c>
      <c r="W27" s="115">
        <v>10</v>
      </c>
      <c r="X27" s="535">
        <v>1</v>
      </c>
      <c r="Y27" s="535" t="s">
        <v>323</v>
      </c>
      <c r="Z27" s="536" t="s">
        <v>495</v>
      </c>
      <c r="AA27" s="102" t="s">
        <v>323</v>
      </c>
      <c r="AB27" s="102" t="s">
        <v>323</v>
      </c>
      <c r="AC27" s="102" t="s">
        <v>323</v>
      </c>
      <c r="AD27" s="537" t="s">
        <v>324</v>
      </c>
      <c r="AE27" s="766"/>
      <c r="AF27" s="758"/>
      <c r="AG27" s="740"/>
      <c r="AH27" s="742"/>
      <c r="AI27" s="744"/>
      <c r="AJ27" s="746"/>
      <c r="AK27" s="748"/>
      <c r="AL27" s="372"/>
      <c r="AM27" s="372"/>
      <c r="AN27" s="372"/>
      <c r="AO27" s="372"/>
      <c r="AP27" s="372"/>
      <c r="AQ27" s="372"/>
      <c r="AR27" s="372"/>
      <c r="AS27" s="372"/>
    </row>
    <row r="28" spans="1:45" s="51" customFormat="1" ht="87" customHeight="1" x14ac:dyDescent="0.2">
      <c r="A28" s="758"/>
      <c r="B28" s="760"/>
      <c r="C28" s="762"/>
      <c r="D28" s="764"/>
      <c r="E28" s="762"/>
      <c r="F28" s="750" t="s">
        <v>246</v>
      </c>
      <c r="G28" s="753" t="s">
        <v>503</v>
      </c>
      <c r="H28" s="122" t="s">
        <v>243</v>
      </c>
      <c r="I28" s="123" t="s">
        <v>504</v>
      </c>
      <c r="J28" s="532" t="s">
        <v>488</v>
      </c>
      <c r="K28" s="60">
        <v>15</v>
      </c>
      <c r="L28" s="533" t="s">
        <v>489</v>
      </c>
      <c r="M28" s="95">
        <v>15</v>
      </c>
      <c r="N28" s="533" t="s">
        <v>490</v>
      </c>
      <c r="O28" s="95">
        <v>15</v>
      </c>
      <c r="P28" s="534" t="s">
        <v>491</v>
      </c>
      <c r="Q28" s="95">
        <v>15</v>
      </c>
      <c r="R28" s="476" t="s">
        <v>492</v>
      </c>
      <c r="S28" s="95">
        <v>15</v>
      </c>
      <c r="T28" s="508" t="s">
        <v>493</v>
      </c>
      <c r="U28" s="95">
        <v>15</v>
      </c>
      <c r="V28" s="508" t="s">
        <v>494</v>
      </c>
      <c r="W28" s="115">
        <v>10</v>
      </c>
      <c r="X28" s="535">
        <v>1</v>
      </c>
      <c r="Y28" s="535" t="s">
        <v>323</v>
      </c>
      <c r="Z28" s="536" t="s">
        <v>495</v>
      </c>
      <c r="AA28" s="102" t="s">
        <v>323</v>
      </c>
      <c r="AB28" s="102" t="s">
        <v>323</v>
      </c>
      <c r="AC28" s="102" t="s">
        <v>323</v>
      </c>
      <c r="AD28" s="537" t="s">
        <v>324</v>
      </c>
      <c r="AE28" s="766"/>
      <c r="AF28" s="758"/>
      <c r="AG28" s="740"/>
      <c r="AH28" s="742"/>
      <c r="AI28" s="744"/>
      <c r="AJ28" s="746"/>
      <c r="AK28" s="748"/>
      <c r="AL28" s="372"/>
      <c r="AM28" s="372"/>
      <c r="AN28" s="372"/>
      <c r="AO28" s="372"/>
      <c r="AP28" s="372"/>
      <c r="AQ28" s="372"/>
      <c r="AR28" s="372"/>
      <c r="AS28" s="372"/>
    </row>
    <row r="29" spans="1:45" s="51" customFormat="1" ht="48.75" customHeight="1" x14ac:dyDescent="0.2">
      <c r="A29" s="758"/>
      <c r="B29" s="760"/>
      <c r="C29" s="762"/>
      <c r="D29" s="764"/>
      <c r="E29" s="762"/>
      <c r="F29" s="751"/>
      <c r="G29" s="753"/>
      <c r="H29" s="122" t="s">
        <v>244</v>
      </c>
      <c r="I29" s="123" t="s">
        <v>529</v>
      </c>
      <c r="J29" s="532" t="s">
        <v>488</v>
      </c>
      <c r="K29" s="60">
        <v>15</v>
      </c>
      <c r="L29" s="533" t="s">
        <v>489</v>
      </c>
      <c r="M29" s="95">
        <v>15</v>
      </c>
      <c r="N29" s="533" t="s">
        <v>490</v>
      </c>
      <c r="O29" s="95">
        <v>15</v>
      </c>
      <c r="P29" s="534" t="s">
        <v>491</v>
      </c>
      <c r="Q29" s="95">
        <v>15</v>
      </c>
      <c r="R29" s="476" t="s">
        <v>492</v>
      </c>
      <c r="S29" s="95">
        <v>15</v>
      </c>
      <c r="T29" s="508" t="s">
        <v>493</v>
      </c>
      <c r="U29" s="95">
        <v>15</v>
      </c>
      <c r="V29" s="508" t="s">
        <v>494</v>
      </c>
      <c r="W29" s="115">
        <v>10</v>
      </c>
      <c r="X29" s="535">
        <v>1</v>
      </c>
      <c r="Y29" s="535" t="s">
        <v>323</v>
      </c>
      <c r="Z29" s="536" t="s">
        <v>495</v>
      </c>
      <c r="AA29" s="102" t="s">
        <v>323</v>
      </c>
      <c r="AB29" s="102" t="s">
        <v>323</v>
      </c>
      <c r="AC29" s="102" t="s">
        <v>323</v>
      </c>
      <c r="AD29" s="537" t="s">
        <v>324</v>
      </c>
      <c r="AE29" s="766"/>
      <c r="AF29" s="758"/>
      <c r="AG29" s="740"/>
      <c r="AH29" s="742"/>
      <c r="AI29" s="744"/>
      <c r="AJ29" s="746"/>
      <c r="AK29" s="748"/>
      <c r="AL29" s="372"/>
      <c r="AM29" s="372"/>
      <c r="AN29" s="372"/>
      <c r="AO29" s="372"/>
      <c r="AP29" s="372"/>
      <c r="AQ29" s="372"/>
      <c r="AR29" s="372"/>
      <c r="AS29" s="372"/>
    </row>
    <row r="30" spans="1:45" s="51" customFormat="1" ht="58.5" customHeight="1" x14ac:dyDescent="0.2">
      <c r="A30" s="758"/>
      <c r="B30" s="760"/>
      <c r="C30" s="762"/>
      <c r="D30" s="764"/>
      <c r="E30" s="762"/>
      <c r="F30" s="752"/>
      <c r="G30" s="754"/>
      <c r="H30" s="122" t="s">
        <v>245</v>
      </c>
      <c r="I30" s="123" t="s">
        <v>530</v>
      </c>
      <c r="J30" s="532" t="s">
        <v>488</v>
      </c>
      <c r="K30" s="60">
        <v>15</v>
      </c>
      <c r="L30" s="533" t="s">
        <v>489</v>
      </c>
      <c r="M30" s="95">
        <v>15</v>
      </c>
      <c r="N30" s="533" t="s">
        <v>490</v>
      </c>
      <c r="O30" s="95">
        <v>15</v>
      </c>
      <c r="P30" s="534" t="s">
        <v>491</v>
      </c>
      <c r="Q30" s="95">
        <v>15</v>
      </c>
      <c r="R30" s="476" t="s">
        <v>492</v>
      </c>
      <c r="S30" s="95">
        <v>15</v>
      </c>
      <c r="T30" s="508" t="s">
        <v>493</v>
      </c>
      <c r="U30" s="95">
        <v>15</v>
      </c>
      <c r="V30" s="508" t="s">
        <v>494</v>
      </c>
      <c r="W30" s="115">
        <v>10</v>
      </c>
      <c r="X30" s="535">
        <v>1</v>
      </c>
      <c r="Y30" s="535" t="s">
        <v>323</v>
      </c>
      <c r="Z30" s="536" t="s">
        <v>495</v>
      </c>
      <c r="AA30" s="102" t="s">
        <v>323</v>
      </c>
      <c r="AB30" s="102" t="s">
        <v>323</v>
      </c>
      <c r="AC30" s="102" t="s">
        <v>323</v>
      </c>
      <c r="AD30" s="537" t="s">
        <v>324</v>
      </c>
      <c r="AE30" s="766"/>
      <c r="AF30" s="758"/>
      <c r="AG30" s="740"/>
      <c r="AH30" s="742"/>
      <c r="AI30" s="744"/>
      <c r="AJ30" s="746"/>
      <c r="AK30" s="748"/>
      <c r="AL30" s="372"/>
      <c r="AM30" s="372"/>
      <c r="AN30" s="372"/>
      <c r="AO30" s="372"/>
      <c r="AP30" s="372"/>
      <c r="AQ30" s="372"/>
      <c r="AR30" s="372"/>
      <c r="AS30" s="372"/>
    </row>
    <row r="31" spans="1:45" s="51" customFormat="1" ht="51.75" customHeight="1" x14ac:dyDescent="0.2">
      <c r="A31" s="758"/>
      <c r="B31" s="760"/>
      <c r="C31" s="762"/>
      <c r="D31" s="764"/>
      <c r="E31" s="762"/>
      <c r="F31" s="750" t="s">
        <v>247</v>
      </c>
      <c r="G31" s="755" t="s">
        <v>505</v>
      </c>
      <c r="H31" s="122" t="s">
        <v>243</v>
      </c>
      <c r="I31" s="123" t="s">
        <v>506</v>
      </c>
      <c r="J31" s="532" t="s">
        <v>488</v>
      </c>
      <c r="K31" s="60">
        <v>15</v>
      </c>
      <c r="L31" s="533" t="s">
        <v>489</v>
      </c>
      <c r="M31" s="95">
        <v>15</v>
      </c>
      <c r="N31" s="533" t="s">
        <v>490</v>
      </c>
      <c r="O31" s="95">
        <v>15</v>
      </c>
      <c r="P31" s="534" t="s">
        <v>491</v>
      </c>
      <c r="Q31" s="95">
        <v>15</v>
      </c>
      <c r="R31" s="476" t="s">
        <v>492</v>
      </c>
      <c r="S31" s="95">
        <v>15</v>
      </c>
      <c r="T31" s="508" t="s">
        <v>493</v>
      </c>
      <c r="U31" s="95">
        <v>15</v>
      </c>
      <c r="V31" s="508" t="s">
        <v>494</v>
      </c>
      <c r="W31" s="115">
        <v>10</v>
      </c>
      <c r="X31" s="535">
        <v>1</v>
      </c>
      <c r="Y31" s="535" t="s">
        <v>323</v>
      </c>
      <c r="Z31" s="536" t="s">
        <v>495</v>
      </c>
      <c r="AA31" s="102" t="s">
        <v>323</v>
      </c>
      <c r="AB31" s="102" t="s">
        <v>323</v>
      </c>
      <c r="AC31" s="102" t="s">
        <v>323</v>
      </c>
      <c r="AD31" s="537" t="s">
        <v>324</v>
      </c>
      <c r="AE31" s="766"/>
      <c r="AF31" s="758"/>
      <c r="AG31" s="740"/>
      <c r="AH31" s="742"/>
      <c r="AI31" s="744"/>
      <c r="AJ31" s="746"/>
      <c r="AK31" s="748"/>
      <c r="AL31" s="372"/>
      <c r="AM31" s="372"/>
      <c r="AN31" s="372"/>
      <c r="AO31" s="372"/>
      <c r="AP31" s="372"/>
      <c r="AQ31" s="372"/>
      <c r="AR31" s="372"/>
      <c r="AS31" s="372"/>
    </row>
    <row r="32" spans="1:45" s="51" customFormat="1" ht="54" customHeight="1" x14ac:dyDescent="0.2">
      <c r="A32" s="758"/>
      <c r="B32" s="760"/>
      <c r="C32" s="762"/>
      <c r="D32" s="764"/>
      <c r="E32" s="762"/>
      <c r="F32" s="751"/>
      <c r="G32" s="753"/>
      <c r="H32" s="122" t="s">
        <v>244</v>
      </c>
      <c r="I32" s="123" t="s">
        <v>531</v>
      </c>
      <c r="J32" s="532" t="s">
        <v>488</v>
      </c>
      <c r="K32" s="60">
        <v>15</v>
      </c>
      <c r="L32" s="533" t="s">
        <v>489</v>
      </c>
      <c r="M32" s="95">
        <v>15</v>
      </c>
      <c r="N32" s="533" t="s">
        <v>490</v>
      </c>
      <c r="O32" s="95">
        <v>15</v>
      </c>
      <c r="P32" s="534" t="s">
        <v>491</v>
      </c>
      <c r="Q32" s="95">
        <v>15</v>
      </c>
      <c r="R32" s="476" t="s">
        <v>492</v>
      </c>
      <c r="S32" s="95">
        <v>15</v>
      </c>
      <c r="T32" s="508" t="s">
        <v>493</v>
      </c>
      <c r="U32" s="95">
        <v>15</v>
      </c>
      <c r="V32" s="508" t="s">
        <v>494</v>
      </c>
      <c r="W32" s="115">
        <v>10</v>
      </c>
      <c r="X32" s="535">
        <v>1</v>
      </c>
      <c r="Y32" s="535" t="s">
        <v>323</v>
      </c>
      <c r="Z32" s="536" t="s">
        <v>495</v>
      </c>
      <c r="AA32" s="102" t="s">
        <v>323</v>
      </c>
      <c r="AB32" s="102" t="s">
        <v>323</v>
      </c>
      <c r="AC32" s="102" t="s">
        <v>323</v>
      </c>
      <c r="AD32" s="537" t="s">
        <v>324</v>
      </c>
      <c r="AE32" s="766"/>
      <c r="AF32" s="758"/>
      <c r="AG32" s="740"/>
      <c r="AH32" s="742"/>
      <c r="AI32" s="744"/>
      <c r="AJ32" s="746"/>
      <c r="AK32" s="748"/>
      <c r="AL32" s="372"/>
      <c r="AM32" s="372"/>
      <c r="AN32" s="372"/>
      <c r="AO32" s="372"/>
      <c r="AP32" s="372"/>
      <c r="AQ32" s="372"/>
      <c r="AR32" s="372"/>
      <c r="AS32" s="372"/>
    </row>
    <row r="33" spans="1:45" s="51" customFormat="1" ht="55.5" customHeight="1" x14ac:dyDescent="0.2">
      <c r="A33" s="758"/>
      <c r="B33" s="760"/>
      <c r="C33" s="762"/>
      <c r="D33" s="764"/>
      <c r="E33" s="762"/>
      <c r="F33" s="752"/>
      <c r="G33" s="754"/>
      <c r="H33" s="122" t="s">
        <v>245</v>
      </c>
      <c r="I33" s="123" t="s">
        <v>532</v>
      </c>
      <c r="J33" s="532" t="s">
        <v>488</v>
      </c>
      <c r="K33" s="60">
        <v>15</v>
      </c>
      <c r="L33" s="533" t="s">
        <v>489</v>
      </c>
      <c r="M33" s="95">
        <v>15</v>
      </c>
      <c r="N33" s="533" t="s">
        <v>490</v>
      </c>
      <c r="O33" s="95">
        <v>15</v>
      </c>
      <c r="P33" s="534" t="s">
        <v>491</v>
      </c>
      <c r="Q33" s="95">
        <v>15</v>
      </c>
      <c r="R33" s="476" t="s">
        <v>492</v>
      </c>
      <c r="S33" s="95">
        <v>15</v>
      </c>
      <c r="T33" s="508" t="s">
        <v>493</v>
      </c>
      <c r="U33" s="95">
        <v>15</v>
      </c>
      <c r="V33" s="508" t="s">
        <v>494</v>
      </c>
      <c r="W33" s="115">
        <v>10</v>
      </c>
      <c r="X33" s="535">
        <v>1</v>
      </c>
      <c r="Y33" s="535" t="s">
        <v>323</v>
      </c>
      <c r="Z33" s="536" t="s">
        <v>495</v>
      </c>
      <c r="AA33" s="102" t="s">
        <v>323</v>
      </c>
      <c r="AB33" s="102" t="s">
        <v>323</v>
      </c>
      <c r="AC33" s="102" t="s">
        <v>323</v>
      </c>
      <c r="AD33" s="537" t="s">
        <v>324</v>
      </c>
      <c r="AE33" s="766"/>
      <c r="AF33" s="758"/>
      <c r="AG33" s="740"/>
      <c r="AH33" s="742"/>
      <c r="AI33" s="744"/>
      <c r="AJ33" s="746"/>
      <c r="AK33" s="748"/>
      <c r="AL33" s="372"/>
      <c r="AM33" s="372"/>
      <c r="AN33" s="372"/>
      <c r="AO33" s="372"/>
      <c r="AP33" s="372"/>
      <c r="AQ33" s="372"/>
      <c r="AR33" s="372"/>
      <c r="AS33" s="372"/>
    </row>
    <row r="34" spans="1:45" s="51" customFormat="1" ht="18.75" customHeight="1" x14ac:dyDescent="0.2">
      <c r="A34" s="758"/>
      <c r="B34" s="760"/>
      <c r="C34" s="762"/>
      <c r="D34" s="764"/>
      <c r="E34" s="762"/>
      <c r="F34" s="750" t="s">
        <v>248</v>
      </c>
      <c r="G34" s="755"/>
      <c r="H34" s="122" t="s">
        <v>243</v>
      </c>
      <c r="I34" s="123"/>
      <c r="J34" s="116"/>
      <c r="K34" s="52"/>
      <c r="L34" s="74"/>
      <c r="M34" s="53"/>
      <c r="N34" s="74"/>
      <c r="O34" s="53"/>
      <c r="P34" s="74"/>
      <c r="Q34" s="53"/>
      <c r="R34" s="74"/>
      <c r="S34" s="53"/>
      <c r="T34" s="73"/>
      <c r="U34" s="53"/>
      <c r="V34" s="75"/>
      <c r="W34" s="117"/>
      <c r="X34" s="112"/>
      <c r="Y34" s="54"/>
      <c r="Z34" s="109"/>
      <c r="AA34" s="104"/>
      <c r="AB34" s="103"/>
      <c r="AC34" s="104"/>
      <c r="AD34" s="99"/>
      <c r="AE34" s="766"/>
      <c r="AF34" s="758"/>
      <c r="AG34" s="740"/>
      <c r="AH34" s="742"/>
      <c r="AI34" s="744"/>
      <c r="AJ34" s="746"/>
      <c r="AK34" s="748"/>
      <c r="AL34" s="372"/>
      <c r="AM34" s="372"/>
      <c r="AN34" s="372"/>
      <c r="AO34" s="372"/>
      <c r="AP34" s="372"/>
      <c r="AQ34" s="372"/>
      <c r="AR34" s="372"/>
      <c r="AS34" s="372"/>
    </row>
    <row r="35" spans="1:45" s="51" customFormat="1" ht="18.75" customHeight="1" x14ac:dyDescent="0.2">
      <c r="A35" s="758"/>
      <c r="B35" s="760"/>
      <c r="C35" s="762"/>
      <c r="D35" s="764"/>
      <c r="E35" s="762"/>
      <c r="F35" s="751"/>
      <c r="G35" s="753"/>
      <c r="H35" s="122" t="s">
        <v>244</v>
      </c>
      <c r="I35" s="123"/>
      <c r="J35" s="116"/>
      <c r="K35" s="52"/>
      <c r="L35" s="74"/>
      <c r="M35" s="53"/>
      <c r="N35" s="74"/>
      <c r="O35" s="53"/>
      <c r="P35" s="74"/>
      <c r="Q35" s="53"/>
      <c r="R35" s="74"/>
      <c r="S35" s="53"/>
      <c r="T35" s="73"/>
      <c r="U35" s="53"/>
      <c r="V35" s="75"/>
      <c r="W35" s="117"/>
      <c r="X35" s="112"/>
      <c r="Y35" s="54"/>
      <c r="Z35" s="109"/>
      <c r="AA35" s="104"/>
      <c r="AB35" s="103"/>
      <c r="AC35" s="104"/>
      <c r="AD35" s="99"/>
      <c r="AE35" s="766"/>
      <c r="AF35" s="758"/>
      <c r="AG35" s="740"/>
      <c r="AH35" s="742"/>
      <c r="AI35" s="744"/>
      <c r="AJ35" s="746"/>
      <c r="AK35" s="748"/>
      <c r="AL35" s="372"/>
      <c r="AM35" s="372"/>
      <c r="AN35" s="372"/>
      <c r="AO35" s="372"/>
      <c r="AP35" s="372"/>
      <c r="AQ35" s="372"/>
      <c r="AR35" s="372"/>
      <c r="AS35" s="372"/>
    </row>
    <row r="36" spans="1:45" s="51" customFormat="1" ht="18.75" customHeight="1" x14ac:dyDescent="0.2">
      <c r="A36" s="758"/>
      <c r="B36" s="760"/>
      <c r="C36" s="762"/>
      <c r="D36" s="764"/>
      <c r="E36" s="762"/>
      <c r="F36" s="752"/>
      <c r="G36" s="754"/>
      <c r="H36" s="122" t="s">
        <v>245</v>
      </c>
      <c r="I36" s="123"/>
      <c r="J36" s="116"/>
      <c r="K36" s="52"/>
      <c r="L36" s="74"/>
      <c r="M36" s="53"/>
      <c r="N36" s="74"/>
      <c r="O36" s="53"/>
      <c r="P36" s="74"/>
      <c r="Q36" s="53"/>
      <c r="R36" s="74"/>
      <c r="S36" s="53"/>
      <c r="T36" s="73"/>
      <c r="U36" s="53"/>
      <c r="V36" s="75"/>
      <c r="W36" s="117"/>
      <c r="X36" s="112"/>
      <c r="Y36" s="54"/>
      <c r="Z36" s="109"/>
      <c r="AA36" s="104"/>
      <c r="AB36" s="103"/>
      <c r="AC36" s="104"/>
      <c r="AD36" s="99"/>
      <c r="AE36" s="766"/>
      <c r="AF36" s="758"/>
      <c r="AG36" s="740"/>
      <c r="AH36" s="742"/>
      <c r="AI36" s="744"/>
      <c r="AJ36" s="746"/>
      <c r="AK36" s="748"/>
      <c r="AL36" s="372"/>
      <c r="AM36" s="372"/>
      <c r="AN36" s="372"/>
      <c r="AO36" s="372"/>
      <c r="AP36" s="372"/>
      <c r="AQ36" s="372"/>
      <c r="AR36" s="372"/>
      <c r="AS36" s="372"/>
    </row>
    <row r="37" spans="1:45" s="51" customFormat="1" ht="18.75" customHeight="1" x14ac:dyDescent="0.2">
      <c r="A37" s="758"/>
      <c r="B37" s="760"/>
      <c r="C37" s="762"/>
      <c r="D37" s="764"/>
      <c r="E37" s="762"/>
      <c r="F37" s="750" t="s">
        <v>249</v>
      </c>
      <c r="G37" s="755"/>
      <c r="H37" s="122" t="s">
        <v>243</v>
      </c>
      <c r="I37" s="123"/>
      <c r="J37" s="116"/>
      <c r="K37" s="52"/>
      <c r="L37" s="74"/>
      <c r="M37" s="53"/>
      <c r="N37" s="74"/>
      <c r="O37" s="53"/>
      <c r="P37" s="74"/>
      <c r="Q37" s="53"/>
      <c r="R37" s="74"/>
      <c r="S37" s="53"/>
      <c r="T37" s="73"/>
      <c r="U37" s="53"/>
      <c r="V37" s="75"/>
      <c r="W37" s="117"/>
      <c r="X37" s="112"/>
      <c r="Y37" s="54"/>
      <c r="Z37" s="109"/>
      <c r="AA37" s="104"/>
      <c r="AB37" s="103"/>
      <c r="AC37" s="104"/>
      <c r="AD37" s="99"/>
      <c r="AE37" s="766"/>
      <c r="AF37" s="758"/>
      <c r="AG37" s="740"/>
      <c r="AH37" s="742"/>
      <c r="AI37" s="744"/>
      <c r="AJ37" s="746"/>
      <c r="AK37" s="748"/>
      <c r="AL37" s="372"/>
      <c r="AM37" s="372"/>
      <c r="AN37" s="372"/>
      <c r="AO37" s="372"/>
      <c r="AP37" s="372"/>
      <c r="AQ37" s="372"/>
      <c r="AR37" s="372"/>
      <c r="AS37" s="372"/>
    </row>
    <row r="38" spans="1:45" s="51" customFormat="1" ht="19.5" customHeight="1" x14ac:dyDescent="0.2">
      <c r="A38" s="758"/>
      <c r="B38" s="760"/>
      <c r="C38" s="762"/>
      <c r="D38" s="764"/>
      <c r="E38" s="762"/>
      <c r="F38" s="751"/>
      <c r="G38" s="753"/>
      <c r="H38" s="122" t="s">
        <v>244</v>
      </c>
      <c r="I38" s="123"/>
      <c r="J38" s="116"/>
      <c r="K38" s="52"/>
      <c r="L38" s="74"/>
      <c r="M38" s="53"/>
      <c r="N38" s="74"/>
      <c r="O38" s="53"/>
      <c r="P38" s="74"/>
      <c r="Q38" s="53"/>
      <c r="R38" s="74"/>
      <c r="S38" s="53"/>
      <c r="T38" s="73"/>
      <c r="U38" s="53"/>
      <c r="V38" s="75"/>
      <c r="W38" s="117"/>
      <c r="X38" s="112"/>
      <c r="Y38" s="54"/>
      <c r="Z38" s="109"/>
      <c r="AA38" s="104"/>
      <c r="AB38" s="103"/>
      <c r="AC38" s="104"/>
      <c r="AD38" s="99"/>
      <c r="AE38" s="766"/>
      <c r="AF38" s="758"/>
      <c r="AG38" s="740"/>
      <c r="AH38" s="742"/>
      <c r="AI38" s="744"/>
      <c r="AJ38" s="746"/>
      <c r="AK38" s="748"/>
      <c r="AL38" s="372"/>
      <c r="AM38" s="372"/>
      <c r="AN38" s="372"/>
      <c r="AO38" s="372"/>
      <c r="AP38" s="372"/>
      <c r="AQ38" s="372"/>
      <c r="AR38" s="372"/>
      <c r="AS38" s="372"/>
    </row>
    <row r="39" spans="1:45" s="51" customFormat="1" ht="16.5" customHeight="1" thickBot="1" x14ac:dyDescent="0.25">
      <c r="A39" s="759"/>
      <c r="B39" s="761"/>
      <c r="C39" s="763"/>
      <c r="D39" s="765"/>
      <c r="E39" s="763"/>
      <c r="F39" s="756"/>
      <c r="G39" s="757"/>
      <c r="H39" s="124" t="s">
        <v>245</v>
      </c>
      <c r="I39" s="125"/>
      <c r="J39" s="118"/>
      <c r="K39" s="87"/>
      <c r="L39" s="88"/>
      <c r="M39" s="89"/>
      <c r="N39" s="88"/>
      <c r="O39" s="89"/>
      <c r="P39" s="88"/>
      <c r="Q39" s="89"/>
      <c r="R39" s="88"/>
      <c r="S39" s="89"/>
      <c r="T39" s="86"/>
      <c r="U39" s="89"/>
      <c r="V39" s="90"/>
      <c r="W39" s="119"/>
      <c r="X39" s="113"/>
      <c r="Y39" s="92"/>
      <c r="Z39" s="110"/>
      <c r="AA39" s="106"/>
      <c r="AB39" s="105"/>
      <c r="AC39" s="106"/>
      <c r="AD39" s="100"/>
      <c r="AE39" s="767"/>
      <c r="AF39" s="759"/>
      <c r="AG39" s="741"/>
      <c r="AH39" s="743"/>
      <c r="AI39" s="745"/>
      <c r="AJ39" s="747"/>
      <c r="AK39" s="749"/>
      <c r="AL39" s="372"/>
      <c r="AM39" s="372"/>
      <c r="AN39" s="372"/>
      <c r="AO39" s="372"/>
      <c r="AP39" s="372"/>
      <c r="AQ39" s="372"/>
      <c r="AR39" s="372"/>
      <c r="AS39" s="372"/>
    </row>
    <row r="40" spans="1:45" ht="87.75" customHeight="1" x14ac:dyDescent="0.2">
      <c r="A40" s="758" t="str">
        <f>'2 Contexto e Identificación'!$A$12</f>
        <v>R3</v>
      </c>
      <c r="B40" s="811" t="str">
        <f>+'2 Contexto e Identificación'!$E$12</f>
        <v xml:space="preserve">Posibilidad de recibir o solicitar cualquier dádiva o beneficio a nombre propio o de terceros Con el fin de  
emitir concepto sobre uso de suelo y normas urbanísticas </v>
      </c>
      <c r="C40" s="762" t="str">
        <f>+'5 Mapa Calor Inherente'!$C$12</f>
        <v>Improbable</v>
      </c>
      <c r="D40" s="764" t="str">
        <f>+'5 Mapa Calor Inherente'!$D$12</f>
        <v>Menor</v>
      </c>
      <c r="E40" s="762" t="str">
        <f>+'5 Mapa Calor Inherente'!$E$12</f>
        <v>Moderado</v>
      </c>
      <c r="F40" s="751" t="s">
        <v>242</v>
      </c>
      <c r="G40" s="753" t="str">
        <f>'[4]6 Valoración Control'!$G$9</f>
        <v>Alterar la información correspondiente al sitio sobre el cual se busca expedir la certificación para definir su viabilidad</v>
      </c>
      <c r="H40" s="120" t="s">
        <v>243</v>
      </c>
      <c r="I40" s="121" t="str">
        <f>'[4]6 Valoración Control'!I9</f>
        <v>Se seleccionan certificados al azar, a manera de muestra, para realizar una revisión presencial o virtual sobre el sitio al cual se le expiden las certificaciones con el fin de indagar si el sitio cumple con los criterios para certificarse</v>
      </c>
      <c r="J40" s="475" t="s">
        <v>339</v>
      </c>
      <c r="K40" s="60">
        <v>15</v>
      </c>
      <c r="L40" s="475" t="s">
        <v>340</v>
      </c>
      <c r="M40" s="95">
        <v>15</v>
      </c>
      <c r="N40" s="476" t="s">
        <v>341</v>
      </c>
      <c r="O40" s="95">
        <v>15</v>
      </c>
      <c r="P40" s="476" t="s">
        <v>342</v>
      </c>
      <c r="Q40" s="95">
        <v>15</v>
      </c>
      <c r="R40" s="476" t="s">
        <v>343</v>
      </c>
      <c r="S40" s="95">
        <v>15</v>
      </c>
      <c r="T40" s="476" t="s">
        <v>344</v>
      </c>
      <c r="U40" s="95">
        <v>15</v>
      </c>
      <c r="V40" s="476" t="s">
        <v>345</v>
      </c>
      <c r="W40" s="466">
        <v>10</v>
      </c>
      <c r="X40" s="477">
        <v>100</v>
      </c>
      <c r="Y40" s="468">
        <v>100</v>
      </c>
      <c r="Z40" s="477">
        <v>100</v>
      </c>
      <c r="AA40" s="102" t="s">
        <v>323</v>
      </c>
      <c r="AB40" s="101" t="s">
        <v>323</v>
      </c>
      <c r="AC40" s="102" t="s">
        <v>323</v>
      </c>
      <c r="AD40" s="98" t="s">
        <v>324</v>
      </c>
      <c r="AE40" s="766" t="s">
        <v>323</v>
      </c>
      <c r="AF40" s="758" t="s">
        <v>323</v>
      </c>
      <c r="AG40" s="740"/>
      <c r="AH40" s="742"/>
      <c r="AI40" s="744" t="s">
        <v>180</v>
      </c>
      <c r="AJ40" s="746" t="s">
        <v>222</v>
      </c>
      <c r="AK40" s="748" t="s">
        <v>208</v>
      </c>
      <c r="AL40" s="183"/>
      <c r="AM40" s="193"/>
      <c r="AN40" s="193"/>
      <c r="AO40" s="193"/>
      <c r="AP40" s="193"/>
      <c r="AQ40" s="193"/>
      <c r="AR40" s="183"/>
      <c r="AS40" s="183"/>
    </row>
    <row r="41" spans="1:45" ht="81" customHeight="1" x14ac:dyDescent="0.2">
      <c r="A41" s="758"/>
      <c r="B41" s="812"/>
      <c r="C41" s="762"/>
      <c r="D41" s="764"/>
      <c r="E41" s="762"/>
      <c r="F41" s="751"/>
      <c r="G41" s="753"/>
      <c r="H41" s="122" t="s">
        <v>244</v>
      </c>
      <c r="I41" s="123" t="str">
        <f>'[4]6 Valoración Control'!I10</f>
        <v xml:space="preserve">Revisión de las carpetas con la documentación de los sitios a los cuales se les expiden las certificaciones por parte del Líder de Control Urbano para verificar el cumplimiento de los requisitos </v>
      </c>
      <c r="J41" s="475" t="s">
        <v>339</v>
      </c>
      <c r="K41" s="52">
        <v>15</v>
      </c>
      <c r="L41" s="475" t="s">
        <v>340</v>
      </c>
      <c r="M41" s="53">
        <v>15</v>
      </c>
      <c r="N41" s="476" t="s">
        <v>341</v>
      </c>
      <c r="O41" s="53">
        <v>15</v>
      </c>
      <c r="P41" s="476" t="s">
        <v>342</v>
      </c>
      <c r="Q41" s="53">
        <v>15</v>
      </c>
      <c r="R41" s="476" t="s">
        <v>343</v>
      </c>
      <c r="S41" s="53">
        <v>15</v>
      </c>
      <c r="T41" s="476" t="s">
        <v>344</v>
      </c>
      <c r="U41" s="53">
        <v>15</v>
      </c>
      <c r="V41" s="476" t="s">
        <v>345</v>
      </c>
      <c r="W41" s="467">
        <v>10</v>
      </c>
      <c r="X41" s="477">
        <v>100</v>
      </c>
      <c r="Y41" s="468">
        <v>100</v>
      </c>
      <c r="Z41" s="477">
        <v>100</v>
      </c>
      <c r="AA41" s="104" t="s">
        <v>323</v>
      </c>
      <c r="AB41" s="103" t="s">
        <v>323</v>
      </c>
      <c r="AC41" s="104" t="s">
        <v>323</v>
      </c>
      <c r="AD41" s="99" t="s">
        <v>324</v>
      </c>
      <c r="AE41" s="766"/>
      <c r="AF41" s="758"/>
      <c r="AG41" s="740"/>
      <c r="AH41" s="742"/>
      <c r="AI41" s="744"/>
      <c r="AJ41" s="746"/>
      <c r="AK41" s="748"/>
      <c r="AL41" s="183"/>
      <c r="AM41" s="193"/>
      <c r="AN41" s="193"/>
      <c r="AO41" s="193"/>
      <c r="AP41" s="193"/>
      <c r="AQ41" s="193"/>
      <c r="AR41" s="183"/>
      <c r="AS41" s="183"/>
    </row>
    <row r="42" spans="1:45" ht="14.25" customHeight="1" x14ac:dyDescent="0.2">
      <c r="A42" s="758"/>
      <c r="B42" s="812"/>
      <c r="C42" s="762"/>
      <c r="D42" s="764"/>
      <c r="E42" s="762"/>
      <c r="F42" s="752"/>
      <c r="G42" s="754"/>
      <c r="H42" s="122" t="s">
        <v>245</v>
      </c>
      <c r="I42" s="123"/>
      <c r="J42" s="116"/>
      <c r="K42" s="52"/>
      <c r="L42" s="74"/>
      <c r="M42" s="53"/>
      <c r="N42" s="74"/>
      <c r="O42" s="53"/>
      <c r="P42" s="74"/>
      <c r="Q42" s="53"/>
      <c r="R42" s="74"/>
      <c r="S42" s="53"/>
      <c r="T42" s="73"/>
      <c r="U42" s="53"/>
      <c r="V42" s="75"/>
      <c r="W42" s="467"/>
      <c r="X42" s="477"/>
      <c r="Y42" s="468"/>
      <c r="Z42" s="75"/>
      <c r="AA42" s="104"/>
      <c r="AB42" s="103"/>
      <c r="AC42" s="104"/>
      <c r="AD42" s="99"/>
      <c r="AE42" s="766"/>
      <c r="AF42" s="758"/>
      <c r="AG42" s="740"/>
      <c r="AH42" s="742"/>
      <c r="AI42" s="744"/>
      <c r="AJ42" s="746"/>
      <c r="AK42" s="748"/>
      <c r="AL42" s="183"/>
      <c r="AM42" s="193"/>
      <c r="AN42" s="193"/>
      <c r="AO42" s="193"/>
      <c r="AP42" s="193"/>
      <c r="AQ42" s="193"/>
      <c r="AR42" s="183"/>
      <c r="AS42" s="183"/>
    </row>
    <row r="43" spans="1:45" x14ac:dyDescent="0.2">
      <c r="A43" s="758"/>
      <c r="B43" s="812"/>
      <c r="C43" s="762"/>
      <c r="D43" s="764"/>
      <c r="E43" s="762"/>
      <c r="F43" s="750" t="s">
        <v>246</v>
      </c>
      <c r="G43" s="755"/>
      <c r="H43" s="122" t="s">
        <v>243</v>
      </c>
      <c r="I43" s="123"/>
      <c r="J43" s="116"/>
      <c r="K43" s="52"/>
      <c r="L43" s="74"/>
      <c r="M43" s="53"/>
      <c r="N43" s="74"/>
      <c r="O43" s="53"/>
      <c r="P43" s="74"/>
      <c r="Q43" s="53"/>
      <c r="R43" s="74"/>
      <c r="S43" s="53"/>
      <c r="T43" s="73"/>
      <c r="U43" s="53"/>
      <c r="V43" s="75"/>
      <c r="W43" s="117"/>
      <c r="X43" s="508"/>
      <c r="Y43" s="54"/>
      <c r="Z43" s="109"/>
      <c r="AA43" s="104"/>
      <c r="AB43" s="103"/>
      <c r="AC43" s="104"/>
      <c r="AD43" s="99"/>
      <c r="AE43" s="766"/>
      <c r="AF43" s="758"/>
      <c r="AG43" s="740"/>
      <c r="AH43" s="742"/>
      <c r="AI43" s="744"/>
      <c r="AJ43" s="746"/>
      <c r="AK43" s="748"/>
      <c r="AL43" s="183"/>
      <c r="AM43" s="193"/>
      <c r="AN43" s="193"/>
      <c r="AO43" s="193"/>
      <c r="AP43" s="193"/>
      <c r="AQ43" s="193"/>
      <c r="AR43" s="183"/>
      <c r="AS43" s="183"/>
    </row>
    <row r="44" spans="1:45" ht="22.5" customHeight="1" x14ac:dyDescent="0.2">
      <c r="A44" s="758"/>
      <c r="B44" s="812"/>
      <c r="C44" s="762"/>
      <c r="D44" s="764"/>
      <c r="E44" s="762"/>
      <c r="F44" s="751"/>
      <c r="G44" s="753"/>
      <c r="H44" s="122" t="s">
        <v>244</v>
      </c>
      <c r="I44" s="123"/>
      <c r="J44" s="116"/>
      <c r="K44" s="52"/>
      <c r="L44" s="74"/>
      <c r="M44" s="53"/>
      <c r="N44" s="74"/>
      <c r="O44" s="53"/>
      <c r="P44" s="74"/>
      <c r="Q44" s="53"/>
      <c r="R44" s="74"/>
      <c r="S44" s="53"/>
      <c r="T44" s="73"/>
      <c r="U44" s="53"/>
      <c r="V44" s="75"/>
      <c r="W44" s="117"/>
      <c r="X44" s="508"/>
      <c r="Y44" s="54"/>
      <c r="Z44" s="109"/>
      <c r="AA44" s="104"/>
      <c r="AB44" s="103"/>
      <c r="AC44" s="104"/>
      <c r="AD44" s="99"/>
      <c r="AE44" s="766"/>
      <c r="AF44" s="758"/>
      <c r="AG44" s="740"/>
      <c r="AH44" s="742"/>
      <c r="AI44" s="744"/>
      <c r="AJ44" s="746"/>
      <c r="AK44" s="748"/>
      <c r="AL44" s="183"/>
      <c r="AM44" s="193"/>
      <c r="AN44" s="193"/>
      <c r="AO44" s="193"/>
      <c r="AP44" s="193"/>
      <c r="AQ44" s="193"/>
      <c r="AR44" s="183"/>
      <c r="AS44" s="183"/>
    </row>
    <row r="45" spans="1:45" ht="22.5" customHeight="1" x14ac:dyDescent="0.2">
      <c r="A45" s="758"/>
      <c r="B45" s="812"/>
      <c r="C45" s="762"/>
      <c r="D45" s="764"/>
      <c r="E45" s="762"/>
      <c r="F45" s="752"/>
      <c r="G45" s="754"/>
      <c r="H45" s="122" t="s">
        <v>245</v>
      </c>
      <c r="I45" s="123"/>
      <c r="J45" s="116"/>
      <c r="K45" s="52"/>
      <c r="L45" s="74"/>
      <c r="M45" s="53"/>
      <c r="N45" s="74"/>
      <c r="O45" s="53"/>
      <c r="P45" s="74"/>
      <c r="Q45" s="53"/>
      <c r="R45" s="74"/>
      <c r="S45" s="53"/>
      <c r="T45" s="73"/>
      <c r="U45" s="53"/>
      <c r="V45" s="75"/>
      <c r="W45" s="117"/>
      <c r="X45" s="508"/>
      <c r="Y45" s="54"/>
      <c r="Z45" s="109"/>
      <c r="AA45" s="104"/>
      <c r="AB45" s="103"/>
      <c r="AC45" s="104"/>
      <c r="AD45" s="99"/>
      <c r="AE45" s="766"/>
      <c r="AF45" s="758"/>
      <c r="AG45" s="740"/>
      <c r="AH45" s="742"/>
      <c r="AI45" s="744"/>
      <c r="AJ45" s="746"/>
      <c r="AK45" s="748"/>
      <c r="AL45" s="183"/>
      <c r="AM45" s="193"/>
      <c r="AN45" s="193"/>
      <c r="AO45" s="193"/>
      <c r="AP45" s="193"/>
      <c r="AQ45" s="193"/>
      <c r="AR45" s="183"/>
      <c r="AS45" s="183"/>
    </row>
    <row r="46" spans="1:45" ht="21" customHeight="1" x14ac:dyDescent="0.2">
      <c r="A46" s="758"/>
      <c r="B46" s="812"/>
      <c r="C46" s="762"/>
      <c r="D46" s="764"/>
      <c r="E46" s="762"/>
      <c r="F46" s="750" t="s">
        <v>247</v>
      </c>
      <c r="G46" s="755"/>
      <c r="H46" s="122" t="s">
        <v>243</v>
      </c>
      <c r="I46" s="123"/>
      <c r="J46" s="116"/>
      <c r="K46" s="52"/>
      <c r="L46" s="74"/>
      <c r="M46" s="53"/>
      <c r="N46" s="74"/>
      <c r="O46" s="53"/>
      <c r="P46" s="74"/>
      <c r="Q46" s="53"/>
      <c r="R46" s="74"/>
      <c r="S46" s="53"/>
      <c r="T46" s="73"/>
      <c r="U46" s="53"/>
      <c r="V46" s="75"/>
      <c r="W46" s="117"/>
      <c r="X46" s="508"/>
      <c r="Y46" s="54"/>
      <c r="Z46" s="109"/>
      <c r="AA46" s="104"/>
      <c r="AB46" s="103"/>
      <c r="AC46" s="104"/>
      <c r="AD46" s="99"/>
      <c r="AE46" s="766"/>
      <c r="AF46" s="758"/>
      <c r="AG46" s="740"/>
      <c r="AH46" s="742"/>
      <c r="AI46" s="744"/>
      <c r="AJ46" s="746"/>
      <c r="AK46" s="748"/>
      <c r="AL46" s="183"/>
      <c r="AM46" s="193"/>
      <c r="AN46" s="193"/>
      <c r="AO46" s="193"/>
      <c r="AP46" s="193"/>
      <c r="AQ46" s="193"/>
      <c r="AR46" s="183"/>
      <c r="AS46" s="183"/>
    </row>
    <row r="47" spans="1:45" ht="22.5" hidden="1" customHeight="1" x14ac:dyDescent="0.2">
      <c r="A47" s="758"/>
      <c r="B47" s="812"/>
      <c r="C47" s="762"/>
      <c r="D47" s="764"/>
      <c r="E47" s="762"/>
      <c r="F47" s="751"/>
      <c r="G47" s="753"/>
      <c r="H47" s="122" t="s">
        <v>244</v>
      </c>
      <c r="I47" s="123"/>
      <c r="J47" s="116"/>
      <c r="K47" s="52"/>
      <c r="L47" s="74"/>
      <c r="M47" s="53"/>
      <c r="N47" s="74"/>
      <c r="O47" s="53"/>
      <c r="P47" s="74"/>
      <c r="Q47" s="53"/>
      <c r="R47" s="74"/>
      <c r="S47" s="53"/>
      <c r="T47" s="73"/>
      <c r="U47" s="53"/>
      <c r="V47" s="75"/>
      <c r="W47" s="117"/>
      <c r="X47" s="508"/>
      <c r="Y47" s="54"/>
      <c r="Z47" s="109"/>
      <c r="AA47" s="104"/>
      <c r="AB47" s="103"/>
      <c r="AC47" s="104"/>
      <c r="AD47" s="99"/>
      <c r="AE47" s="766"/>
      <c r="AF47" s="758"/>
      <c r="AG47" s="740"/>
      <c r="AH47" s="742"/>
      <c r="AI47" s="744"/>
      <c r="AJ47" s="746"/>
      <c r="AK47" s="748"/>
      <c r="AL47" s="183"/>
      <c r="AM47" s="193"/>
      <c r="AN47" s="193"/>
      <c r="AO47" s="193"/>
      <c r="AP47" s="193"/>
      <c r="AQ47" s="193"/>
      <c r="AR47" s="183"/>
      <c r="AS47" s="183"/>
    </row>
    <row r="48" spans="1:45" ht="22.5" hidden="1" customHeight="1" x14ac:dyDescent="0.2">
      <c r="A48" s="758"/>
      <c r="B48" s="812"/>
      <c r="C48" s="762"/>
      <c r="D48" s="764"/>
      <c r="E48" s="762"/>
      <c r="F48" s="752"/>
      <c r="G48" s="754"/>
      <c r="H48" s="122" t="s">
        <v>245</v>
      </c>
      <c r="I48" s="123"/>
      <c r="J48" s="116"/>
      <c r="K48" s="52"/>
      <c r="L48" s="74"/>
      <c r="M48" s="53"/>
      <c r="N48" s="74"/>
      <c r="O48" s="53"/>
      <c r="P48" s="74"/>
      <c r="Q48" s="53"/>
      <c r="R48" s="74"/>
      <c r="S48" s="53"/>
      <c r="T48" s="73"/>
      <c r="U48" s="53"/>
      <c r="V48" s="75"/>
      <c r="W48" s="117"/>
      <c r="X48" s="508"/>
      <c r="Y48" s="54"/>
      <c r="Z48" s="109"/>
      <c r="AA48" s="104"/>
      <c r="AB48" s="103"/>
      <c r="AC48" s="104"/>
      <c r="AD48" s="99"/>
      <c r="AE48" s="766"/>
      <c r="AF48" s="758"/>
      <c r="AG48" s="740"/>
      <c r="AH48" s="742"/>
      <c r="AI48" s="744"/>
      <c r="AJ48" s="746"/>
      <c r="AK48" s="748"/>
      <c r="AL48" s="183"/>
      <c r="AM48" s="193"/>
      <c r="AN48" s="193"/>
      <c r="AO48" s="193"/>
      <c r="AP48" s="193"/>
      <c r="AQ48" s="193"/>
      <c r="AR48" s="183"/>
      <c r="AS48" s="183"/>
    </row>
    <row r="49" spans="1:45" ht="16.5" customHeight="1" x14ac:dyDescent="0.2">
      <c r="A49" s="758"/>
      <c r="B49" s="812"/>
      <c r="C49" s="762"/>
      <c r="D49" s="764"/>
      <c r="E49" s="762"/>
      <c r="F49" s="750" t="s">
        <v>248</v>
      </c>
      <c r="G49" s="755"/>
      <c r="H49" s="122" t="s">
        <v>243</v>
      </c>
      <c r="I49" s="123"/>
      <c r="J49" s="116"/>
      <c r="K49" s="52"/>
      <c r="L49" s="74"/>
      <c r="M49" s="53"/>
      <c r="N49" s="74"/>
      <c r="O49" s="53"/>
      <c r="P49" s="74"/>
      <c r="Q49" s="53"/>
      <c r="R49" s="74"/>
      <c r="S49" s="53"/>
      <c r="T49" s="73"/>
      <c r="U49" s="53"/>
      <c r="V49" s="75"/>
      <c r="W49" s="117"/>
      <c r="X49" s="508"/>
      <c r="Y49" s="54"/>
      <c r="Z49" s="109"/>
      <c r="AA49" s="104"/>
      <c r="AB49" s="103"/>
      <c r="AC49" s="104"/>
      <c r="AD49" s="99"/>
      <c r="AE49" s="766"/>
      <c r="AF49" s="758"/>
      <c r="AG49" s="740"/>
      <c r="AH49" s="742"/>
      <c r="AI49" s="744"/>
      <c r="AJ49" s="746"/>
      <c r="AK49" s="748"/>
      <c r="AL49" s="183"/>
      <c r="AM49" s="193"/>
      <c r="AN49" s="193"/>
      <c r="AO49" s="193"/>
      <c r="AP49" s="193"/>
      <c r="AQ49" s="193"/>
      <c r="AR49" s="183"/>
      <c r="AS49" s="183"/>
    </row>
    <row r="50" spans="1:45" ht="22.5" hidden="1" customHeight="1" x14ac:dyDescent="0.2">
      <c r="A50" s="758"/>
      <c r="B50" s="812"/>
      <c r="C50" s="762"/>
      <c r="D50" s="764"/>
      <c r="E50" s="762"/>
      <c r="F50" s="751"/>
      <c r="G50" s="753"/>
      <c r="H50" s="122" t="s">
        <v>244</v>
      </c>
      <c r="I50" s="123"/>
      <c r="J50" s="116"/>
      <c r="K50" s="52"/>
      <c r="L50" s="74"/>
      <c r="M50" s="53"/>
      <c r="N50" s="74"/>
      <c r="O50" s="53"/>
      <c r="P50" s="74"/>
      <c r="Q50" s="53"/>
      <c r="R50" s="74"/>
      <c r="S50" s="53"/>
      <c r="T50" s="73"/>
      <c r="U50" s="53"/>
      <c r="V50" s="75"/>
      <c r="W50" s="117"/>
      <c r="X50" s="508"/>
      <c r="Y50" s="54"/>
      <c r="Z50" s="109"/>
      <c r="AA50" s="104"/>
      <c r="AB50" s="103"/>
      <c r="AC50" s="104"/>
      <c r="AD50" s="99"/>
      <c r="AE50" s="766"/>
      <c r="AF50" s="758"/>
      <c r="AG50" s="740"/>
      <c r="AH50" s="742"/>
      <c r="AI50" s="744"/>
      <c r="AJ50" s="746"/>
      <c r="AK50" s="748"/>
      <c r="AL50" s="183"/>
      <c r="AM50" s="193"/>
      <c r="AN50" s="193"/>
      <c r="AO50" s="193"/>
      <c r="AP50" s="193"/>
      <c r="AQ50" s="193"/>
      <c r="AR50" s="183"/>
      <c r="AS50" s="183"/>
    </row>
    <row r="51" spans="1:45" ht="22.5" hidden="1" customHeight="1" x14ac:dyDescent="0.2">
      <c r="A51" s="758"/>
      <c r="B51" s="812"/>
      <c r="C51" s="762"/>
      <c r="D51" s="764"/>
      <c r="E51" s="762"/>
      <c r="F51" s="752"/>
      <c r="G51" s="754"/>
      <c r="H51" s="122" t="s">
        <v>245</v>
      </c>
      <c r="I51" s="123"/>
      <c r="J51" s="116"/>
      <c r="K51" s="52"/>
      <c r="L51" s="74"/>
      <c r="M51" s="53"/>
      <c r="N51" s="74"/>
      <c r="O51" s="53"/>
      <c r="P51" s="74"/>
      <c r="Q51" s="53"/>
      <c r="R51" s="74"/>
      <c r="S51" s="53"/>
      <c r="T51" s="73"/>
      <c r="U51" s="53"/>
      <c r="V51" s="75"/>
      <c r="W51" s="117"/>
      <c r="X51" s="508"/>
      <c r="Y51" s="54"/>
      <c r="Z51" s="109"/>
      <c r="AA51" s="104"/>
      <c r="AB51" s="103"/>
      <c r="AC51" s="104"/>
      <c r="AD51" s="99"/>
      <c r="AE51" s="766"/>
      <c r="AF51" s="758"/>
      <c r="AG51" s="740"/>
      <c r="AH51" s="742"/>
      <c r="AI51" s="744"/>
      <c r="AJ51" s="746"/>
      <c r="AK51" s="748"/>
      <c r="AL51" s="183"/>
      <c r="AM51" s="193"/>
      <c r="AN51" s="193"/>
      <c r="AO51" s="193"/>
      <c r="AP51" s="193"/>
      <c r="AQ51" s="193"/>
      <c r="AR51" s="183"/>
      <c r="AS51" s="183"/>
    </row>
    <row r="52" spans="1:45" ht="14.25" customHeight="1" x14ac:dyDescent="0.2">
      <c r="A52" s="758"/>
      <c r="B52" s="812"/>
      <c r="C52" s="762"/>
      <c r="D52" s="764"/>
      <c r="E52" s="762"/>
      <c r="F52" s="750" t="s">
        <v>249</v>
      </c>
      <c r="G52" s="755"/>
      <c r="H52" s="122" t="s">
        <v>243</v>
      </c>
      <c r="I52" s="123"/>
      <c r="J52" s="116"/>
      <c r="K52" s="52"/>
      <c r="L52" s="74"/>
      <c r="M52" s="53"/>
      <c r="N52" s="74"/>
      <c r="O52" s="53"/>
      <c r="P52" s="74"/>
      <c r="Q52" s="53"/>
      <c r="R52" s="74"/>
      <c r="S52" s="53"/>
      <c r="T52" s="73"/>
      <c r="U52" s="53"/>
      <c r="V52" s="75"/>
      <c r="W52" s="117"/>
      <c r="X52" s="508"/>
      <c r="Y52" s="54"/>
      <c r="Z52" s="109"/>
      <c r="AA52" s="104"/>
      <c r="AB52" s="103"/>
      <c r="AC52" s="104"/>
      <c r="AD52" s="99"/>
      <c r="AE52" s="766"/>
      <c r="AF52" s="758"/>
      <c r="AG52" s="740"/>
      <c r="AH52" s="742"/>
      <c r="AI52" s="744"/>
      <c r="AJ52" s="746"/>
      <c r="AK52" s="748"/>
      <c r="AL52" s="183"/>
      <c r="AM52" s="193"/>
      <c r="AN52" s="193"/>
      <c r="AO52" s="193"/>
      <c r="AP52" s="193"/>
      <c r="AQ52" s="193"/>
      <c r="AR52" s="183"/>
      <c r="AS52" s="183"/>
    </row>
    <row r="53" spans="1:45" ht="22.5" hidden="1" customHeight="1" x14ac:dyDescent="0.2">
      <c r="A53" s="758"/>
      <c r="B53" s="812"/>
      <c r="C53" s="762"/>
      <c r="D53" s="764"/>
      <c r="E53" s="762"/>
      <c r="F53" s="751"/>
      <c r="G53" s="753"/>
      <c r="H53" s="122" t="s">
        <v>244</v>
      </c>
      <c r="I53" s="123"/>
      <c r="J53" s="116"/>
      <c r="K53" s="52"/>
      <c r="L53" s="74"/>
      <c r="M53" s="53"/>
      <c r="N53" s="74"/>
      <c r="O53" s="53"/>
      <c r="P53" s="74"/>
      <c r="Q53" s="53"/>
      <c r="R53" s="74"/>
      <c r="S53" s="53"/>
      <c r="T53" s="73"/>
      <c r="U53" s="53"/>
      <c r="V53" s="75"/>
      <c r="W53" s="117"/>
      <c r="X53" s="508"/>
      <c r="Y53" s="54"/>
      <c r="Z53" s="109"/>
      <c r="AA53" s="104"/>
      <c r="AB53" s="103"/>
      <c r="AC53" s="104"/>
      <c r="AD53" s="99"/>
      <c r="AE53" s="766"/>
      <c r="AF53" s="758"/>
      <c r="AG53" s="740"/>
      <c r="AH53" s="742"/>
      <c r="AI53" s="744"/>
      <c r="AJ53" s="746"/>
      <c r="AK53" s="748"/>
      <c r="AL53" s="183"/>
      <c r="AM53" s="193"/>
      <c r="AN53" s="193"/>
      <c r="AO53" s="193"/>
      <c r="AP53" s="193"/>
      <c r="AQ53" s="193"/>
      <c r="AR53" s="183"/>
      <c r="AS53" s="183"/>
    </row>
    <row r="54" spans="1:45" ht="10.5" customHeight="1" thickBot="1" x14ac:dyDescent="0.25">
      <c r="A54" s="759"/>
      <c r="B54" s="813"/>
      <c r="C54" s="763"/>
      <c r="D54" s="765"/>
      <c r="E54" s="763"/>
      <c r="F54" s="756"/>
      <c r="G54" s="757"/>
      <c r="H54" s="124" t="s">
        <v>245</v>
      </c>
      <c r="I54" s="464"/>
      <c r="J54" s="118"/>
      <c r="K54" s="87"/>
      <c r="L54" s="88"/>
      <c r="M54" s="89"/>
      <c r="N54" s="88"/>
      <c r="O54" s="89"/>
      <c r="P54" s="88"/>
      <c r="Q54" s="89"/>
      <c r="R54" s="88"/>
      <c r="S54" s="89"/>
      <c r="T54" s="86"/>
      <c r="U54" s="89"/>
      <c r="V54" s="90"/>
      <c r="W54" s="119"/>
      <c r="X54" s="509"/>
      <c r="Y54" s="92"/>
      <c r="Z54" s="110"/>
      <c r="AA54" s="106"/>
      <c r="AB54" s="469"/>
      <c r="AC54" s="470"/>
      <c r="AD54" s="471"/>
      <c r="AE54" s="767"/>
      <c r="AF54" s="759"/>
      <c r="AG54" s="741"/>
      <c r="AH54" s="743"/>
      <c r="AI54" s="745"/>
      <c r="AJ54" s="747"/>
      <c r="AK54" s="749"/>
      <c r="AL54" s="183"/>
      <c r="AM54" s="193"/>
      <c r="AN54" s="193"/>
      <c r="AO54" s="193"/>
      <c r="AP54" s="193"/>
      <c r="AQ54" s="193"/>
      <c r="AR54" s="183"/>
      <c r="AS54" s="183"/>
    </row>
    <row r="55" spans="1:45" ht="167.25" customHeight="1" x14ac:dyDescent="0.2">
      <c r="A55" s="758" t="str">
        <f>'2 Contexto e Identificación'!$A$13</f>
        <v>R4</v>
      </c>
      <c r="B55" s="760" t="str">
        <f>+'2 Contexto e Identificación'!$E$13</f>
        <v>Posibilidad de recibir o solicitar cualquier dádiva o beneficio a nombre propio o de terceros Con el fin de Ceder/Titular un predio sin el cumplimiento de los Requisitos</v>
      </c>
      <c r="C55" s="762" t="str">
        <f>+'5 Mapa Calor Inherente'!$C$13</f>
        <v>Improbable</v>
      </c>
      <c r="D55" s="764" t="str">
        <f>+'5 Mapa Calor Inherente'!$D$13</f>
        <v>Menor</v>
      </c>
      <c r="E55" s="762" t="str">
        <f>+'5 Mapa Calor Inherente'!$E$13</f>
        <v>Moderado</v>
      </c>
      <c r="F55" s="751" t="s">
        <v>242</v>
      </c>
      <c r="G55" s="753" t="str">
        <f>'[6]6 Valoración Control'!$G$9</f>
        <v>Omitir o pasar por alto algunos requisitos dentro de la visita de caracterización del predio/familia por parte del contrastista que realiza la actividad</v>
      </c>
      <c r="H55" s="120" t="s">
        <v>243</v>
      </c>
      <c r="I55" s="465" t="s">
        <v>338</v>
      </c>
      <c r="J55" s="475" t="s">
        <v>339</v>
      </c>
      <c r="K55" s="60">
        <v>15</v>
      </c>
      <c r="L55" s="475" t="s">
        <v>340</v>
      </c>
      <c r="M55" s="95">
        <v>15</v>
      </c>
      <c r="N55" s="476" t="s">
        <v>341</v>
      </c>
      <c r="O55" s="95">
        <v>15</v>
      </c>
      <c r="P55" s="476" t="s">
        <v>342</v>
      </c>
      <c r="Q55" s="95">
        <v>15</v>
      </c>
      <c r="R55" s="476" t="s">
        <v>343</v>
      </c>
      <c r="S55" s="95">
        <v>15</v>
      </c>
      <c r="T55" s="476" t="s">
        <v>344</v>
      </c>
      <c r="U55" s="95">
        <v>15</v>
      </c>
      <c r="V55" s="476" t="s">
        <v>345</v>
      </c>
      <c r="W55" s="115">
        <v>10</v>
      </c>
      <c r="X55" s="510">
        <v>100</v>
      </c>
      <c r="Y55" s="97">
        <v>100</v>
      </c>
      <c r="Z55" s="477">
        <v>100</v>
      </c>
      <c r="AA55" s="97" t="s">
        <v>323</v>
      </c>
      <c r="AB55" s="468" t="s">
        <v>323</v>
      </c>
      <c r="AC55" s="468" t="s">
        <v>323</v>
      </c>
      <c r="AD55" s="98" t="s">
        <v>324</v>
      </c>
      <c r="AE55" s="816" t="s">
        <v>323</v>
      </c>
      <c r="AF55" s="758" t="s">
        <v>323</v>
      </c>
      <c r="AG55" s="740"/>
      <c r="AH55" s="742"/>
      <c r="AI55" s="744" t="s">
        <v>180</v>
      </c>
      <c r="AJ55" s="746" t="s">
        <v>222</v>
      </c>
      <c r="AK55" s="748" t="s">
        <v>208</v>
      </c>
      <c r="AL55" s="183"/>
      <c r="AM55" s="193"/>
      <c r="AN55" s="193"/>
      <c r="AO55" s="193"/>
      <c r="AP55" s="193"/>
      <c r="AQ55" s="193"/>
      <c r="AR55" s="183"/>
      <c r="AS55" s="183"/>
    </row>
    <row r="56" spans="1:45" ht="21.75" customHeight="1" x14ac:dyDescent="0.2">
      <c r="A56" s="758"/>
      <c r="B56" s="760"/>
      <c r="C56" s="762"/>
      <c r="D56" s="764"/>
      <c r="E56" s="762"/>
      <c r="F56" s="751"/>
      <c r="G56" s="753"/>
      <c r="H56" s="122" t="s">
        <v>244</v>
      </c>
      <c r="I56" s="465"/>
      <c r="J56" s="462"/>
      <c r="K56" s="52"/>
      <c r="L56" s="74"/>
      <c r="M56" s="53"/>
      <c r="N56" s="74"/>
      <c r="O56" s="53"/>
      <c r="P56" s="74"/>
      <c r="Q56" s="53"/>
      <c r="R56" s="74"/>
      <c r="S56" s="53"/>
      <c r="T56" s="73"/>
      <c r="U56" s="53"/>
      <c r="V56" s="75"/>
      <c r="W56" s="117"/>
      <c r="X56" s="508"/>
      <c r="Y56" s="54"/>
      <c r="Z56" s="109"/>
      <c r="AA56" s="104"/>
      <c r="AB56" s="103"/>
      <c r="AC56" s="104"/>
      <c r="AD56" s="99"/>
      <c r="AE56" s="766"/>
      <c r="AF56" s="758"/>
      <c r="AG56" s="740"/>
      <c r="AH56" s="742"/>
      <c r="AI56" s="744"/>
      <c r="AJ56" s="746"/>
      <c r="AK56" s="748"/>
      <c r="AL56" s="183"/>
      <c r="AM56" s="193"/>
      <c r="AN56" s="193"/>
      <c r="AO56" s="193"/>
      <c r="AP56" s="193"/>
      <c r="AQ56" s="193"/>
      <c r="AR56" s="183"/>
      <c r="AS56" s="183"/>
    </row>
    <row r="57" spans="1:45" ht="21.75" customHeight="1" x14ac:dyDescent="0.2">
      <c r="A57" s="758"/>
      <c r="B57" s="760"/>
      <c r="C57" s="762"/>
      <c r="D57" s="764"/>
      <c r="E57" s="762"/>
      <c r="F57" s="752"/>
      <c r="G57" s="754"/>
      <c r="H57" s="122" t="s">
        <v>245</v>
      </c>
      <c r="I57" s="465"/>
      <c r="J57" s="462"/>
      <c r="K57" s="52"/>
      <c r="L57" s="74"/>
      <c r="M57" s="53"/>
      <c r="N57" s="74"/>
      <c r="O57" s="53"/>
      <c r="P57" s="74"/>
      <c r="Q57" s="53"/>
      <c r="R57" s="74"/>
      <c r="S57" s="53"/>
      <c r="T57" s="73"/>
      <c r="U57" s="53"/>
      <c r="V57" s="75"/>
      <c r="W57" s="117"/>
      <c r="X57" s="508"/>
      <c r="Y57" s="54"/>
      <c r="Z57" s="109"/>
      <c r="AA57" s="104"/>
      <c r="AB57" s="103"/>
      <c r="AC57" s="104"/>
      <c r="AD57" s="99"/>
      <c r="AE57" s="766"/>
      <c r="AF57" s="758"/>
      <c r="AG57" s="740"/>
      <c r="AH57" s="742"/>
      <c r="AI57" s="744"/>
      <c r="AJ57" s="746"/>
      <c r="AK57" s="748"/>
      <c r="AL57" s="183"/>
      <c r="AM57" s="193"/>
      <c r="AN57" s="193"/>
      <c r="AO57" s="193"/>
      <c r="AP57" s="193"/>
      <c r="AQ57" s="193"/>
      <c r="AR57" s="183"/>
      <c r="AS57" s="183"/>
    </row>
    <row r="58" spans="1:45" ht="78" customHeight="1" x14ac:dyDescent="0.2">
      <c r="A58" s="758"/>
      <c r="B58" s="760"/>
      <c r="C58" s="762"/>
      <c r="D58" s="764"/>
      <c r="E58" s="762"/>
      <c r="F58" s="750" t="s">
        <v>246</v>
      </c>
      <c r="G58" s="755" t="str">
        <f>'[6]6 Valoración Control'!$G$12</f>
        <v>Omitir o pasar por alto el cumplimiento de requisitos en la revisión técnica y jurídica realizada por parte del área de Titulación de Predios y Legalización de Barrios</v>
      </c>
      <c r="H58" s="122" t="s">
        <v>243</v>
      </c>
      <c r="I58" s="123" t="str">
        <f>'[6]6 Valoración Control'!$I$12</f>
        <v xml:space="preserve">Después de la revisión jurídica y técnica realizada por el área de Titulación de Predios, se remite la información al Despacho de la Alcaldesa para una revisión en segunda instancia y validar o no la información consignada. </v>
      </c>
      <c r="J58" s="475" t="s">
        <v>339</v>
      </c>
      <c r="K58" s="52">
        <v>15</v>
      </c>
      <c r="L58" s="475" t="s">
        <v>340</v>
      </c>
      <c r="M58" s="53">
        <v>15</v>
      </c>
      <c r="N58" s="476" t="s">
        <v>341</v>
      </c>
      <c r="O58" s="53">
        <v>15</v>
      </c>
      <c r="P58" s="476" t="s">
        <v>342</v>
      </c>
      <c r="Q58" s="53">
        <v>15</v>
      </c>
      <c r="R58" s="476" t="s">
        <v>343</v>
      </c>
      <c r="S58" s="53">
        <v>15</v>
      </c>
      <c r="T58" s="476" t="s">
        <v>344</v>
      </c>
      <c r="U58" s="53">
        <v>15</v>
      </c>
      <c r="V58" s="476" t="s">
        <v>345</v>
      </c>
      <c r="W58" s="117">
        <v>10</v>
      </c>
      <c r="X58" s="508">
        <v>100</v>
      </c>
      <c r="Y58" s="54">
        <v>100</v>
      </c>
      <c r="Z58" s="477">
        <v>100</v>
      </c>
      <c r="AA58" s="54" t="s">
        <v>323</v>
      </c>
      <c r="AB58" s="468" t="s">
        <v>323</v>
      </c>
      <c r="AC58" s="468" t="s">
        <v>323</v>
      </c>
      <c r="AD58" s="98" t="s">
        <v>324</v>
      </c>
      <c r="AE58" s="816"/>
      <c r="AF58" s="758"/>
      <c r="AG58" s="740"/>
      <c r="AH58" s="742"/>
      <c r="AI58" s="744"/>
      <c r="AJ58" s="746"/>
      <c r="AK58" s="748"/>
      <c r="AL58" s="183"/>
      <c r="AM58" s="193"/>
      <c r="AN58" s="193"/>
      <c r="AO58" s="193"/>
      <c r="AP58" s="193"/>
      <c r="AQ58" s="193"/>
      <c r="AR58" s="183"/>
      <c r="AS58" s="183"/>
    </row>
    <row r="59" spans="1:45" ht="39.75" customHeight="1" x14ac:dyDescent="0.2">
      <c r="A59" s="758"/>
      <c r="B59" s="760"/>
      <c r="C59" s="762"/>
      <c r="D59" s="764"/>
      <c r="E59" s="762"/>
      <c r="F59" s="751"/>
      <c r="G59" s="753"/>
      <c r="H59" s="122" t="s">
        <v>244</v>
      </c>
      <c r="I59" s="465"/>
      <c r="J59" s="462"/>
      <c r="K59" s="52"/>
      <c r="L59" s="74"/>
      <c r="M59" s="53"/>
      <c r="N59" s="74"/>
      <c r="O59" s="53"/>
      <c r="P59" s="74"/>
      <c r="Q59" s="53"/>
      <c r="R59" s="74"/>
      <c r="S59" s="53"/>
      <c r="T59" s="73"/>
      <c r="U59" s="53"/>
      <c r="V59" s="75"/>
      <c r="W59" s="117"/>
      <c r="X59" s="508"/>
      <c r="Y59" s="54"/>
      <c r="Z59" s="109"/>
      <c r="AA59" s="104"/>
      <c r="AB59" s="103"/>
      <c r="AC59" s="104"/>
      <c r="AD59" s="99"/>
      <c r="AE59" s="766"/>
      <c r="AF59" s="758"/>
      <c r="AG59" s="740"/>
      <c r="AH59" s="742"/>
      <c r="AI59" s="744"/>
      <c r="AJ59" s="746"/>
      <c r="AK59" s="748"/>
      <c r="AL59" s="183"/>
      <c r="AM59" s="193"/>
      <c r="AN59" s="193"/>
      <c r="AO59" s="193"/>
      <c r="AP59" s="193"/>
      <c r="AQ59" s="193"/>
      <c r="AR59" s="183"/>
      <c r="AS59" s="183"/>
    </row>
    <row r="60" spans="1:45" ht="20.25" customHeight="1" x14ac:dyDescent="0.2">
      <c r="A60" s="758"/>
      <c r="B60" s="760"/>
      <c r="C60" s="762"/>
      <c r="D60" s="764"/>
      <c r="E60" s="762"/>
      <c r="F60" s="752"/>
      <c r="G60" s="754"/>
      <c r="H60" s="122" t="s">
        <v>245</v>
      </c>
      <c r="I60" s="465"/>
      <c r="J60" s="462"/>
      <c r="K60" s="52"/>
      <c r="L60" s="74"/>
      <c r="M60" s="53"/>
      <c r="N60" s="74"/>
      <c r="O60" s="53"/>
      <c r="P60" s="74"/>
      <c r="Q60" s="53"/>
      <c r="R60" s="74"/>
      <c r="S60" s="53"/>
      <c r="T60" s="73"/>
      <c r="U60" s="53"/>
      <c r="V60" s="75"/>
      <c r="W60" s="117"/>
      <c r="X60" s="508"/>
      <c r="Y60" s="54"/>
      <c r="Z60" s="109"/>
      <c r="AA60" s="104"/>
      <c r="AB60" s="103"/>
      <c r="AC60" s="104"/>
      <c r="AD60" s="99"/>
      <c r="AE60" s="766"/>
      <c r="AF60" s="758"/>
      <c r="AG60" s="740"/>
      <c r="AH60" s="742"/>
      <c r="AI60" s="744"/>
      <c r="AJ60" s="746"/>
      <c r="AK60" s="748"/>
      <c r="AL60" s="183"/>
      <c r="AM60" s="193"/>
      <c r="AN60" s="193"/>
      <c r="AO60" s="193"/>
      <c r="AP60" s="193"/>
      <c r="AQ60" s="193"/>
      <c r="AR60" s="183"/>
      <c r="AS60" s="183"/>
    </row>
    <row r="61" spans="1:45" ht="17.25" customHeight="1" x14ac:dyDescent="0.2">
      <c r="A61" s="758"/>
      <c r="B61" s="760"/>
      <c r="C61" s="762"/>
      <c r="D61" s="764"/>
      <c r="E61" s="762"/>
      <c r="F61" s="750" t="s">
        <v>247</v>
      </c>
      <c r="G61" s="755"/>
      <c r="H61" s="122" t="s">
        <v>243</v>
      </c>
      <c r="I61" s="465"/>
      <c r="J61" s="462"/>
      <c r="K61" s="52"/>
      <c r="L61" s="74"/>
      <c r="M61" s="53"/>
      <c r="N61" s="74"/>
      <c r="O61" s="53"/>
      <c r="P61" s="74"/>
      <c r="Q61" s="53"/>
      <c r="R61" s="74"/>
      <c r="S61" s="53"/>
      <c r="T61" s="73"/>
      <c r="U61" s="53"/>
      <c r="V61" s="75"/>
      <c r="W61" s="117"/>
      <c r="X61" s="508"/>
      <c r="Y61" s="54"/>
      <c r="Z61" s="109"/>
      <c r="AA61" s="104"/>
      <c r="AB61" s="103"/>
      <c r="AC61" s="104"/>
      <c r="AD61" s="99"/>
      <c r="AE61" s="766"/>
      <c r="AF61" s="758"/>
      <c r="AG61" s="740"/>
      <c r="AH61" s="742"/>
      <c r="AI61" s="744"/>
      <c r="AJ61" s="746"/>
      <c r="AK61" s="748"/>
      <c r="AL61" s="183"/>
      <c r="AM61" s="193"/>
      <c r="AN61" s="193"/>
      <c r="AO61" s="193"/>
      <c r="AP61" s="193"/>
      <c r="AQ61" s="193"/>
      <c r="AR61" s="183"/>
      <c r="AS61" s="183"/>
    </row>
    <row r="62" spans="1:45" ht="1.5" customHeight="1" x14ac:dyDescent="0.2">
      <c r="A62" s="758"/>
      <c r="B62" s="760"/>
      <c r="C62" s="762"/>
      <c r="D62" s="764"/>
      <c r="E62" s="762"/>
      <c r="F62" s="751"/>
      <c r="G62" s="753"/>
      <c r="H62" s="122" t="s">
        <v>244</v>
      </c>
      <c r="I62" s="465"/>
      <c r="J62" s="462"/>
      <c r="K62" s="52"/>
      <c r="L62" s="74"/>
      <c r="M62" s="53"/>
      <c r="N62" s="74"/>
      <c r="O62" s="53"/>
      <c r="P62" s="74"/>
      <c r="Q62" s="53"/>
      <c r="R62" s="74"/>
      <c r="S62" s="53"/>
      <c r="T62" s="73"/>
      <c r="U62" s="53"/>
      <c r="V62" s="75"/>
      <c r="W62" s="117"/>
      <c r="X62" s="508"/>
      <c r="Y62" s="54"/>
      <c r="Z62" s="109"/>
      <c r="AA62" s="104"/>
      <c r="AB62" s="103"/>
      <c r="AC62" s="104"/>
      <c r="AD62" s="99"/>
      <c r="AE62" s="766"/>
      <c r="AF62" s="758"/>
      <c r="AG62" s="740"/>
      <c r="AH62" s="742"/>
      <c r="AI62" s="744"/>
      <c r="AJ62" s="746"/>
      <c r="AK62" s="748"/>
      <c r="AL62" s="183"/>
      <c r="AM62" s="193"/>
      <c r="AN62" s="193"/>
      <c r="AO62" s="193"/>
      <c r="AP62" s="193"/>
      <c r="AQ62" s="193"/>
      <c r="AR62" s="183"/>
      <c r="AS62" s="183"/>
    </row>
    <row r="63" spans="1:45" ht="22.5" hidden="1" customHeight="1" x14ac:dyDescent="0.2">
      <c r="A63" s="758"/>
      <c r="B63" s="760"/>
      <c r="C63" s="762"/>
      <c r="D63" s="764"/>
      <c r="E63" s="762"/>
      <c r="F63" s="752"/>
      <c r="G63" s="754"/>
      <c r="H63" s="122" t="s">
        <v>245</v>
      </c>
      <c r="I63" s="465"/>
      <c r="J63" s="462"/>
      <c r="K63" s="52"/>
      <c r="L63" s="74"/>
      <c r="M63" s="53"/>
      <c r="N63" s="74"/>
      <c r="O63" s="53"/>
      <c r="P63" s="74"/>
      <c r="Q63" s="53"/>
      <c r="R63" s="74"/>
      <c r="S63" s="53"/>
      <c r="T63" s="73"/>
      <c r="U63" s="53"/>
      <c r="V63" s="75"/>
      <c r="W63" s="117"/>
      <c r="X63" s="508"/>
      <c r="Y63" s="54"/>
      <c r="Z63" s="109"/>
      <c r="AA63" s="104"/>
      <c r="AB63" s="103"/>
      <c r="AC63" s="104"/>
      <c r="AD63" s="99"/>
      <c r="AE63" s="766"/>
      <c r="AF63" s="758"/>
      <c r="AG63" s="740"/>
      <c r="AH63" s="742"/>
      <c r="AI63" s="744"/>
      <c r="AJ63" s="746"/>
      <c r="AK63" s="748"/>
      <c r="AL63" s="183"/>
      <c r="AM63" s="193"/>
      <c r="AN63" s="193"/>
      <c r="AO63" s="193"/>
      <c r="AP63" s="193"/>
      <c r="AQ63" s="193"/>
      <c r="AR63" s="183"/>
      <c r="AS63" s="183"/>
    </row>
    <row r="64" spans="1:45" ht="22.5" customHeight="1" x14ac:dyDescent="0.2">
      <c r="A64" s="758"/>
      <c r="B64" s="760"/>
      <c r="C64" s="762"/>
      <c r="D64" s="764"/>
      <c r="E64" s="762"/>
      <c r="F64" s="750" t="s">
        <v>248</v>
      </c>
      <c r="G64" s="755"/>
      <c r="H64" s="122" t="s">
        <v>243</v>
      </c>
      <c r="I64" s="465"/>
      <c r="J64" s="462"/>
      <c r="K64" s="52"/>
      <c r="L64" s="74"/>
      <c r="M64" s="53"/>
      <c r="N64" s="74"/>
      <c r="O64" s="53"/>
      <c r="P64" s="74"/>
      <c r="Q64" s="53"/>
      <c r="R64" s="74"/>
      <c r="S64" s="53"/>
      <c r="T64" s="73"/>
      <c r="U64" s="53"/>
      <c r="V64" s="75"/>
      <c r="W64" s="117"/>
      <c r="X64" s="508"/>
      <c r="Y64" s="54"/>
      <c r="Z64" s="109"/>
      <c r="AA64" s="104"/>
      <c r="AB64" s="103"/>
      <c r="AC64" s="104"/>
      <c r="AD64" s="99"/>
      <c r="AE64" s="766"/>
      <c r="AF64" s="758"/>
      <c r="AG64" s="740"/>
      <c r="AH64" s="742"/>
      <c r="AI64" s="744"/>
      <c r="AJ64" s="746"/>
      <c r="AK64" s="748"/>
      <c r="AL64" s="183"/>
      <c r="AM64" s="193"/>
      <c r="AN64" s="193"/>
      <c r="AO64" s="193"/>
      <c r="AP64" s="193"/>
      <c r="AQ64" s="193"/>
      <c r="AR64" s="183"/>
      <c r="AS64" s="183"/>
    </row>
    <row r="65" spans="1:45" ht="4.5" hidden="1" customHeight="1" x14ac:dyDescent="0.2">
      <c r="A65" s="758"/>
      <c r="B65" s="760"/>
      <c r="C65" s="762"/>
      <c r="D65" s="764"/>
      <c r="E65" s="762"/>
      <c r="F65" s="751"/>
      <c r="G65" s="753"/>
      <c r="H65" s="122" t="s">
        <v>244</v>
      </c>
      <c r="I65" s="465"/>
      <c r="J65" s="462"/>
      <c r="K65" s="52"/>
      <c r="L65" s="74"/>
      <c r="M65" s="53"/>
      <c r="N65" s="74"/>
      <c r="O65" s="53"/>
      <c r="P65" s="74"/>
      <c r="Q65" s="53"/>
      <c r="R65" s="74"/>
      <c r="S65" s="53"/>
      <c r="T65" s="73"/>
      <c r="U65" s="53"/>
      <c r="V65" s="75"/>
      <c r="W65" s="117"/>
      <c r="X65" s="508"/>
      <c r="Y65" s="54"/>
      <c r="Z65" s="109"/>
      <c r="AA65" s="104"/>
      <c r="AB65" s="103"/>
      <c r="AC65" s="104"/>
      <c r="AD65" s="99"/>
      <c r="AE65" s="766"/>
      <c r="AF65" s="758"/>
      <c r="AG65" s="740"/>
      <c r="AH65" s="742"/>
      <c r="AI65" s="744"/>
      <c r="AJ65" s="746"/>
      <c r="AK65" s="748"/>
      <c r="AL65" s="183"/>
      <c r="AM65" s="193"/>
      <c r="AN65" s="193"/>
      <c r="AO65" s="193"/>
      <c r="AP65" s="193"/>
      <c r="AQ65" s="193"/>
      <c r="AR65" s="183"/>
      <c r="AS65" s="183"/>
    </row>
    <row r="66" spans="1:45" ht="22.5" hidden="1" customHeight="1" x14ac:dyDescent="0.2">
      <c r="A66" s="758"/>
      <c r="B66" s="760"/>
      <c r="C66" s="762"/>
      <c r="D66" s="764"/>
      <c r="E66" s="762"/>
      <c r="F66" s="752"/>
      <c r="G66" s="754"/>
      <c r="H66" s="122" t="s">
        <v>245</v>
      </c>
      <c r="I66" s="465"/>
      <c r="J66" s="462"/>
      <c r="K66" s="52"/>
      <c r="L66" s="74"/>
      <c r="M66" s="53"/>
      <c r="N66" s="74"/>
      <c r="O66" s="53"/>
      <c r="P66" s="74"/>
      <c r="Q66" s="53"/>
      <c r="R66" s="74"/>
      <c r="S66" s="53"/>
      <c r="T66" s="73"/>
      <c r="U66" s="53"/>
      <c r="V66" s="75"/>
      <c r="W66" s="117"/>
      <c r="X66" s="508"/>
      <c r="Y66" s="54"/>
      <c r="Z66" s="109"/>
      <c r="AA66" s="104"/>
      <c r="AB66" s="103"/>
      <c r="AC66" s="104"/>
      <c r="AD66" s="99"/>
      <c r="AE66" s="766"/>
      <c r="AF66" s="758"/>
      <c r="AG66" s="740"/>
      <c r="AH66" s="742"/>
      <c r="AI66" s="744"/>
      <c r="AJ66" s="746"/>
      <c r="AK66" s="748"/>
      <c r="AL66" s="183"/>
      <c r="AM66" s="193"/>
      <c r="AN66" s="193"/>
      <c r="AO66" s="193"/>
      <c r="AP66" s="193"/>
      <c r="AQ66" s="193"/>
      <c r="AR66" s="183"/>
      <c r="AS66" s="183"/>
    </row>
    <row r="67" spans="1:45" ht="18" customHeight="1" x14ac:dyDescent="0.2">
      <c r="A67" s="758"/>
      <c r="B67" s="760"/>
      <c r="C67" s="762"/>
      <c r="D67" s="764"/>
      <c r="E67" s="762"/>
      <c r="F67" s="750" t="s">
        <v>249</v>
      </c>
      <c r="G67" s="755"/>
      <c r="H67" s="122" t="s">
        <v>243</v>
      </c>
      <c r="I67" s="465"/>
      <c r="J67" s="462"/>
      <c r="K67" s="52"/>
      <c r="L67" s="74"/>
      <c r="M67" s="53"/>
      <c r="N67" s="74"/>
      <c r="O67" s="53"/>
      <c r="P67" s="74"/>
      <c r="Q67" s="53"/>
      <c r="R67" s="74"/>
      <c r="S67" s="53"/>
      <c r="T67" s="73"/>
      <c r="U67" s="53"/>
      <c r="V67" s="75"/>
      <c r="W67" s="117"/>
      <c r="X67" s="508"/>
      <c r="Y67" s="54"/>
      <c r="Z67" s="109"/>
      <c r="AA67" s="104"/>
      <c r="AB67" s="103"/>
      <c r="AC67" s="104"/>
      <c r="AD67" s="99"/>
      <c r="AE67" s="766"/>
      <c r="AF67" s="758"/>
      <c r="AG67" s="740"/>
      <c r="AH67" s="742"/>
      <c r="AI67" s="744"/>
      <c r="AJ67" s="746"/>
      <c r="AK67" s="748"/>
      <c r="AL67" s="183"/>
      <c r="AM67" s="193"/>
      <c r="AN67" s="193"/>
      <c r="AO67" s="193"/>
      <c r="AP67" s="193"/>
      <c r="AQ67" s="193"/>
      <c r="AR67" s="183"/>
      <c r="AS67" s="183"/>
    </row>
    <row r="68" spans="1:45" ht="29.25" customHeight="1" x14ac:dyDescent="0.2">
      <c r="A68" s="758"/>
      <c r="B68" s="760"/>
      <c r="C68" s="762"/>
      <c r="D68" s="764"/>
      <c r="E68" s="762"/>
      <c r="F68" s="751"/>
      <c r="G68" s="753"/>
      <c r="H68" s="122" t="s">
        <v>244</v>
      </c>
      <c r="I68" s="465"/>
      <c r="J68" s="462"/>
      <c r="K68" s="52"/>
      <c r="L68" s="74"/>
      <c r="M68" s="53"/>
      <c r="N68" s="74"/>
      <c r="O68" s="53"/>
      <c r="P68" s="74"/>
      <c r="Q68" s="53"/>
      <c r="R68" s="74"/>
      <c r="S68" s="53"/>
      <c r="T68" s="73"/>
      <c r="U68" s="53"/>
      <c r="V68" s="75"/>
      <c r="W68" s="117"/>
      <c r="X68" s="508"/>
      <c r="Y68" s="54"/>
      <c r="Z68" s="109"/>
      <c r="AA68" s="104"/>
      <c r="AB68" s="103"/>
      <c r="AC68" s="104"/>
      <c r="AD68" s="99"/>
      <c r="AE68" s="766"/>
      <c r="AF68" s="758"/>
      <c r="AG68" s="740"/>
      <c r="AH68" s="742"/>
      <c r="AI68" s="744"/>
      <c r="AJ68" s="746"/>
      <c r="AK68" s="748"/>
      <c r="AL68" s="183"/>
      <c r="AM68" s="193"/>
      <c r="AN68" s="193"/>
      <c r="AO68" s="193"/>
      <c r="AP68" s="193"/>
      <c r="AQ68" s="193"/>
      <c r="AR68" s="183"/>
      <c r="AS68" s="183"/>
    </row>
    <row r="69" spans="1:45" ht="45" customHeight="1" thickBot="1" x14ac:dyDescent="0.25">
      <c r="A69" s="759"/>
      <c r="B69" s="761"/>
      <c r="C69" s="763"/>
      <c r="D69" s="765"/>
      <c r="E69" s="763"/>
      <c r="F69" s="756"/>
      <c r="G69" s="757"/>
      <c r="H69" s="124" t="s">
        <v>245</v>
      </c>
      <c r="I69" s="465"/>
      <c r="J69" s="463"/>
      <c r="K69" s="87"/>
      <c r="L69" s="88"/>
      <c r="M69" s="89"/>
      <c r="N69" s="88"/>
      <c r="O69" s="89"/>
      <c r="P69" s="88"/>
      <c r="Q69" s="89"/>
      <c r="R69" s="88"/>
      <c r="S69" s="89"/>
      <c r="T69" s="86"/>
      <c r="U69" s="89"/>
      <c r="V69" s="90"/>
      <c r="W69" s="119"/>
      <c r="X69" s="509"/>
      <c r="Y69" s="92"/>
      <c r="Z69" s="489"/>
      <c r="AA69" s="106"/>
      <c r="AB69" s="105"/>
      <c r="AC69" s="106"/>
      <c r="AD69" s="100"/>
      <c r="AE69" s="767"/>
      <c r="AF69" s="759"/>
      <c r="AG69" s="741"/>
      <c r="AH69" s="743"/>
      <c r="AI69" s="745"/>
      <c r="AJ69" s="747"/>
      <c r="AK69" s="749"/>
      <c r="AL69" s="183"/>
      <c r="AM69" s="193"/>
      <c r="AN69" s="193"/>
      <c r="AO69" s="193"/>
      <c r="AP69" s="193"/>
      <c r="AQ69" s="193"/>
      <c r="AR69" s="183"/>
      <c r="AS69" s="183"/>
    </row>
    <row r="70" spans="1:45" ht="117.75" customHeight="1" x14ac:dyDescent="0.2">
      <c r="A70" s="758" t="str">
        <f>'2 Contexto e Identificación'!$A$14</f>
        <v>R5</v>
      </c>
      <c r="C70" s="814" t="str">
        <f>+'5 Mapa Calor Inherente'!$C$14</f>
        <v>Rara Vez</v>
      </c>
      <c r="D70" s="764" t="str">
        <f>+'5 Mapa Calor Inherente'!$D$14</f>
        <v>Moderado</v>
      </c>
      <c r="E70" s="762" t="str">
        <f>+'5 Mapa Calor Inherente'!$E$14</f>
        <v>Moderado</v>
      </c>
      <c r="F70" s="751" t="s">
        <v>242</v>
      </c>
      <c r="G70" s="753" t="s">
        <v>382</v>
      </c>
      <c r="H70" s="120" t="s">
        <v>243</v>
      </c>
      <c r="I70" s="121" t="s">
        <v>384</v>
      </c>
      <c r="J70" s="475" t="s">
        <v>339</v>
      </c>
      <c r="K70" s="60">
        <v>15</v>
      </c>
      <c r="L70" s="476" t="s">
        <v>340</v>
      </c>
      <c r="M70" s="95">
        <v>15</v>
      </c>
      <c r="N70" s="476" t="s">
        <v>341</v>
      </c>
      <c r="O70" s="95">
        <v>15</v>
      </c>
      <c r="P70" s="476" t="s">
        <v>385</v>
      </c>
      <c r="Q70" s="95">
        <v>10</v>
      </c>
      <c r="R70" s="476" t="s">
        <v>386</v>
      </c>
      <c r="S70" s="95">
        <v>0</v>
      </c>
      <c r="T70" s="476" t="s">
        <v>344</v>
      </c>
      <c r="U70" s="95">
        <v>15</v>
      </c>
      <c r="V70" s="490" t="s">
        <v>387</v>
      </c>
      <c r="W70" s="115">
        <v>5</v>
      </c>
      <c r="X70" s="510">
        <v>75</v>
      </c>
      <c r="Y70" s="97" t="s">
        <v>388</v>
      </c>
      <c r="Z70" s="477">
        <v>75</v>
      </c>
      <c r="AA70" s="102" t="s">
        <v>388</v>
      </c>
      <c r="AB70" s="101" t="s">
        <v>388</v>
      </c>
      <c r="AC70" s="102" t="s">
        <v>388</v>
      </c>
      <c r="AD70" s="98" t="s">
        <v>389</v>
      </c>
      <c r="AE70" s="766" t="s">
        <v>388</v>
      </c>
      <c r="AF70" s="758" t="s">
        <v>388</v>
      </c>
      <c r="AG70" s="740"/>
      <c r="AH70" s="742"/>
      <c r="AI70" s="744" t="s">
        <v>380</v>
      </c>
      <c r="AJ70" s="746" t="s">
        <v>208</v>
      </c>
      <c r="AK70" s="748" t="s">
        <v>208</v>
      </c>
      <c r="AL70" s="183"/>
      <c r="AM70" s="193"/>
      <c r="AN70" s="193"/>
      <c r="AO70" s="193"/>
      <c r="AP70" s="193"/>
      <c r="AQ70" s="193"/>
      <c r="AR70" s="183"/>
      <c r="AS70" s="183"/>
    </row>
    <row r="71" spans="1:45" ht="65.25" customHeight="1" x14ac:dyDescent="0.2">
      <c r="A71" s="758"/>
      <c r="B71" s="59" t="s">
        <v>381</v>
      </c>
      <c r="C71" s="814"/>
      <c r="D71" s="764"/>
      <c r="E71" s="762"/>
      <c r="F71" s="751"/>
      <c r="G71" s="753"/>
      <c r="H71" s="122" t="s">
        <v>244</v>
      </c>
      <c r="I71" s="123"/>
      <c r="J71" s="116"/>
      <c r="K71" s="52"/>
      <c r="L71" s="74"/>
      <c r="M71" s="53"/>
      <c r="N71" s="74"/>
      <c r="O71" s="53"/>
      <c r="P71" s="74"/>
      <c r="Q71" s="53"/>
      <c r="R71" s="74"/>
      <c r="S71" s="53"/>
      <c r="T71" s="73"/>
      <c r="U71" s="53"/>
      <c r="V71" s="75"/>
      <c r="W71" s="117"/>
      <c r="X71" s="508"/>
      <c r="Y71" s="54"/>
      <c r="Z71" s="109"/>
      <c r="AA71" s="104"/>
      <c r="AB71" s="103"/>
      <c r="AC71" s="104"/>
      <c r="AD71" s="99"/>
      <c r="AE71" s="766"/>
      <c r="AF71" s="758"/>
      <c r="AG71" s="740"/>
      <c r="AH71" s="742"/>
      <c r="AI71" s="744"/>
      <c r="AJ71" s="746"/>
      <c r="AK71" s="748"/>
      <c r="AL71" s="183"/>
      <c r="AM71" s="193"/>
      <c r="AN71" s="193"/>
      <c r="AO71" s="193"/>
      <c r="AP71" s="193"/>
      <c r="AQ71" s="193"/>
      <c r="AR71" s="183"/>
      <c r="AS71" s="183"/>
    </row>
    <row r="72" spans="1:45" ht="32.25" customHeight="1" x14ac:dyDescent="0.2">
      <c r="A72" s="758"/>
      <c r="C72" s="814"/>
      <c r="D72" s="764"/>
      <c r="E72" s="762"/>
      <c r="F72" s="752"/>
      <c r="G72" s="754"/>
      <c r="H72" s="122" t="s">
        <v>245</v>
      </c>
      <c r="I72" s="123"/>
      <c r="J72" s="116"/>
      <c r="K72" s="52"/>
      <c r="L72" s="74"/>
      <c r="M72" s="53"/>
      <c r="N72" s="74"/>
      <c r="O72" s="53"/>
      <c r="P72" s="74"/>
      <c r="Q72" s="53"/>
      <c r="R72" s="74"/>
      <c r="S72" s="53"/>
      <c r="T72" s="73"/>
      <c r="U72" s="53"/>
      <c r="V72" s="75"/>
      <c r="W72" s="117"/>
      <c r="X72" s="508"/>
      <c r="Y72" s="54"/>
      <c r="Z72" s="109"/>
      <c r="AA72" s="104"/>
      <c r="AB72" s="103"/>
      <c r="AC72" s="104"/>
      <c r="AD72" s="99"/>
      <c r="AE72" s="766"/>
      <c r="AF72" s="758"/>
      <c r="AG72" s="740"/>
      <c r="AH72" s="742"/>
      <c r="AI72" s="744"/>
      <c r="AJ72" s="746"/>
      <c r="AK72" s="748"/>
      <c r="AL72" s="183"/>
      <c r="AM72" s="193"/>
      <c r="AN72" s="193"/>
      <c r="AO72" s="193"/>
      <c r="AP72" s="193"/>
      <c r="AQ72" s="193"/>
      <c r="AR72" s="183"/>
      <c r="AS72" s="183"/>
    </row>
    <row r="73" spans="1:45" ht="12.75" customHeight="1" x14ac:dyDescent="0.2">
      <c r="A73" s="758"/>
      <c r="C73" s="814"/>
      <c r="D73" s="764"/>
      <c r="E73" s="762"/>
      <c r="F73" s="750" t="s">
        <v>246</v>
      </c>
      <c r="G73" s="755"/>
      <c r="H73" s="122" t="s">
        <v>243</v>
      </c>
      <c r="I73" s="123"/>
      <c r="J73" s="116"/>
      <c r="K73" s="52"/>
      <c r="L73" s="74"/>
      <c r="M73" s="53"/>
      <c r="N73" s="74"/>
      <c r="O73" s="53"/>
      <c r="P73" s="74"/>
      <c r="Q73" s="53"/>
      <c r="R73" s="74"/>
      <c r="S73" s="53"/>
      <c r="T73" s="73"/>
      <c r="U73" s="53"/>
      <c r="V73" s="75"/>
      <c r="W73" s="117"/>
      <c r="X73" s="508"/>
      <c r="Y73" s="54"/>
      <c r="Z73" s="109"/>
      <c r="AA73" s="104"/>
      <c r="AB73" s="103"/>
      <c r="AC73" s="104"/>
      <c r="AD73" s="99"/>
      <c r="AE73" s="766"/>
      <c r="AF73" s="758"/>
      <c r="AG73" s="740"/>
      <c r="AH73" s="742"/>
      <c r="AI73" s="744"/>
      <c r="AJ73" s="746"/>
      <c r="AK73" s="748"/>
      <c r="AL73" s="183"/>
      <c r="AM73" s="193"/>
      <c r="AN73" s="193"/>
      <c r="AO73" s="193"/>
      <c r="AP73" s="193"/>
      <c r="AQ73" s="193"/>
      <c r="AR73" s="183"/>
      <c r="AS73" s="183"/>
    </row>
    <row r="74" spans="1:45" ht="3.75" customHeight="1" x14ac:dyDescent="0.2">
      <c r="A74" s="758"/>
      <c r="C74" s="814"/>
      <c r="D74" s="764"/>
      <c r="E74" s="762"/>
      <c r="F74" s="751"/>
      <c r="G74" s="753"/>
      <c r="H74" s="122" t="s">
        <v>244</v>
      </c>
      <c r="I74" s="123"/>
      <c r="J74" s="116"/>
      <c r="K74" s="52"/>
      <c r="L74" s="74"/>
      <c r="M74" s="53"/>
      <c r="N74" s="74"/>
      <c r="O74" s="53"/>
      <c r="P74" s="74"/>
      <c r="Q74" s="53"/>
      <c r="R74" s="74"/>
      <c r="S74" s="53"/>
      <c r="T74" s="73"/>
      <c r="U74" s="53"/>
      <c r="V74" s="75"/>
      <c r="W74" s="117"/>
      <c r="X74" s="508"/>
      <c r="Y74" s="54"/>
      <c r="Z74" s="109"/>
      <c r="AA74" s="104"/>
      <c r="AB74" s="103"/>
      <c r="AC74" s="104"/>
      <c r="AD74" s="99"/>
      <c r="AE74" s="766"/>
      <c r="AF74" s="758"/>
      <c r="AG74" s="740"/>
      <c r="AH74" s="742"/>
      <c r="AI74" s="744"/>
      <c r="AJ74" s="746"/>
      <c r="AK74" s="748"/>
      <c r="AL74" s="183"/>
      <c r="AM74" s="193"/>
      <c r="AN74" s="193"/>
      <c r="AO74" s="193"/>
      <c r="AP74" s="193"/>
      <c r="AQ74" s="193"/>
      <c r="AR74" s="183"/>
      <c r="AS74" s="183"/>
    </row>
    <row r="75" spans="1:45" ht="6" customHeight="1" x14ac:dyDescent="0.2">
      <c r="A75" s="758"/>
      <c r="C75" s="814"/>
      <c r="D75" s="764"/>
      <c r="E75" s="762"/>
      <c r="F75" s="752"/>
      <c r="G75" s="754"/>
      <c r="H75" s="122" t="s">
        <v>245</v>
      </c>
      <c r="I75" s="123"/>
      <c r="J75" s="116"/>
      <c r="K75" s="52"/>
      <c r="L75" s="74"/>
      <c r="M75" s="53"/>
      <c r="N75" s="74"/>
      <c r="O75" s="53"/>
      <c r="P75" s="74"/>
      <c r="Q75" s="53"/>
      <c r="R75" s="74"/>
      <c r="S75" s="53"/>
      <c r="T75" s="73"/>
      <c r="U75" s="53"/>
      <c r="V75" s="75"/>
      <c r="W75" s="117"/>
      <c r="X75" s="508"/>
      <c r="Y75" s="54"/>
      <c r="Z75" s="109"/>
      <c r="AA75" s="104"/>
      <c r="AB75" s="103"/>
      <c r="AC75" s="104"/>
      <c r="AD75" s="99"/>
      <c r="AE75" s="766"/>
      <c r="AF75" s="758"/>
      <c r="AG75" s="740"/>
      <c r="AH75" s="742"/>
      <c r="AI75" s="744"/>
      <c r="AJ75" s="746"/>
      <c r="AK75" s="748"/>
      <c r="AL75" s="183"/>
      <c r="AM75" s="193"/>
      <c r="AN75" s="193"/>
      <c r="AO75" s="193"/>
      <c r="AP75" s="193"/>
      <c r="AQ75" s="193"/>
      <c r="AR75" s="183"/>
      <c r="AS75" s="183"/>
    </row>
    <row r="76" spans="1:45" ht="60" customHeight="1" x14ac:dyDescent="0.2">
      <c r="A76" s="758"/>
      <c r="C76" s="814"/>
      <c r="D76" s="764"/>
      <c r="E76" s="762"/>
      <c r="F76" s="750" t="s">
        <v>247</v>
      </c>
      <c r="G76" s="755"/>
      <c r="H76" s="122" t="s">
        <v>243</v>
      </c>
      <c r="I76" s="123"/>
      <c r="J76" s="116"/>
      <c r="K76" s="52"/>
      <c r="L76" s="74"/>
      <c r="M76" s="53"/>
      <c r="N76" s="74"/>
      <c r="O76" s="53"/>
      <c r="P76" s="74"/>
      <c r="Q76" s="53"/>
      <c r="R76" s="74"/>
      <c r="S76" s="53"/>
      <c r="T76" s="73"/>
      <c r="U76" s="53"/>
      <c r="V76" s="75"/>
      <c r="W76" s="117"/>
      <c r="X76" s="508"/>
      <c r="Y76" s="54"/>
      <c r="Z76" s="109"/>
      <c r="AA76" s="104"/>
      <c r="AB76" s="103"/>
      <c r="AC76" s="104"/>
      <c r="AD76" s="99"/>
      <c r="AE76" s="766"/>
      <c r="AF76" s="758"/>
      <c r="AG76" s="740"/>
      <c r="AH76" s="742"/>
      <c r="AI76" s="744"/>
      <c r="AJ76" s="746"/>
      <c r="AK76" s="748"/>
      <c r="AL76" s="183"/>
      <c r="AM76" s="193"/>
      <c r="AN76" s="193"/>
      <c r="AO76" s="193"/>
      <c r="AP76" s="193"/>
      <c r="AQ76" s="193"/>
      <c r="AR76" s="183"/>
      <c r="AS76" s="183"/>
    </row>
    <row r="77" spans="1:45" ht="22.5" hidden="1" customHeight="1" x14ac:dyDescent="0.2">
      <c r="A77" s="758"/>
      <c r="C77" s="814"/>
      <c r="D77" s="764"/>
      <c r="E77" s="762"/>
      <c r="F77" s="751"/>
      <c r="G77" s="753"/>
      <c r="H77" s="122" t="s">
        <v>244</v>
      </c>
      <c r="I77" s="123"/>
      <c r="J77" s="116"/>
      <c r="K77" s="52"/>
      <c r="L77" s="74"/>
      <c r="M77" s="53"/>
      <c r="N77" s="74"/>
      <c r="O77" s="53"/>
      <c r="P77" s="74"/>
      <c r="Q77" s="53"/>
      <c r="R77" s="74"/>
      <c r="S77" s="53"/>
      <c r="T77" s="73"/>
      <c r="U77" s="53"/>
      <c r="V77" s="75"/>
      <c r="W77" s="117"/>
      <c r="X77" s="508"/>
      <c r="Y77" s="54"/>
      <c r="Z77" s="109"/>
      <c r="AA77" s="104"/>
      <c r="AB77" s="103"/>
      <c r="AC77" s="104"/>
      <c r="AD77" s="99"/>
      <c r="AE77" s="766"/>
      <c r="AF77" s="758"/>
      <c r="AG77" s="740"/>
      <c r="AH77" s="742"/>
      <c r="AI77" s="744"/>
      <c r="AJ77" s="746"/>
      <c r="AK77" s="748"/>
      <c r="AL77" s="183"/>
      <c r="AM77" s="193"/>
      <c r="AN77" s="193"/>
      <c r="AO77" s="193"/>
      <c r="AP77" s="193"/>
      <c r="AQ77" s="193"/>
      <c r="AR77" s="183"/>
      <c r="AS77" s="183"/>
    </row>
    <row r="78" spans="1:45" ht="9.75" hidden="1" customHeight="1" x14ac:dyDescent="0.2">
      <c r="A78" s="758"/>
      <c r="C78" s="814"/>
      <c r="D78" s="764"/>
      <c r="E78" s="762"/>
      <c r="F78" s="752"/>
      <c r="G78" s="754"/>
      <c r="H78" s="122" t="s">
        <v>245</v>
      </c>
      <c r="I78" s="123"/>
      <c r="J78" s="116"/>
      <c r="K78" s="52"/>
      <c r="L78" s="74"/>
      <c r="M78" s="53"/>
      <c r="N78" s="74"/>
      <c r="O78" s="53"/>
      <c r="P78" s="74"/>
      <c r="Q78" s="53"/>
      <c r="R78" s="74"/>
      <c r="S78" s="53"/>
      <c r="T78" s="73"/>
      <c r="U78" s="53"/>
      <c r="V78" s="75"/>
      <c r="W78" s="117"/>
      <c r="X78" s="508"/>
      <c r="Y78" s="54"/>
      <c r="Z78" s="109"/>
      <c r="AA78" s="104"/>
      <c r="AB78" s="103"/>
      <c r="AC78" s="104"/>
      <c r="AD78" s="99"/>
      <c r="AE78" s="766"/>
      <c r="AF78" s="758"/>
      <c r="AG78" s="740"/>
      <c r="AH78" s="742"/>
      <c r="AI78" s="744"/>
      <c r="AJ78" s="746"/>
      <c r="AK78" s="748"/>
      <c r="AL78" s="183"/>
      <c r="AM78" s="193"/>
      <c r="AN78" s="193"/>
      <c r="AO78" s="193"/>
      <c r="AP78" s="193"/>
      <c r="AQ78" s="193"/>
      <c r="AR78" s="183"/>
      <c r="AS78" s="183"/>
    </row>
    <row r="79" spans="1:45" ht="13.5" customHeight="1" x14ac:dyDescent="0.2">
      <c r="A79" s="758"/>
      <c r="C79" s="814"/>
      <c r="D79" s="764"/>
      <c r="E79" s="762"/>
      <c r="F79" s="750" t="s">
        <v>248</v>
      </c>
      <c r="G79" s="755"/>
      <c r="H79" s="122" t="s">
        <v>243</v>
      </c>
      <c r="I79" s="123"/>
      <c r="J79" s="116"/>
      <c r="K79" s="52"/>
      <c r="L79" s="74"/>
      <c r="M79" s="53"/>
      <c r="N79" s="74"/>
      <c r="O79" s="53"/>
      <c r="P79" s="74"/>
      <c r="Q79" s="53"/>
      <c r="R79" s="74"/>
      <c r="S79" s="53"/>
      <c r="T79" s="73"/>
      <c r="U79" s="53"/>
      <c r="V79" s="75"/>
      <c r="W79" s="117"/>
      <c r="X79" s="508"/>
      <c r="Y79" s="54"/>
      <c r="Z79" s="109"/>
      <c r="AA79" s="104"/>
      <c r="AB79" s="103"/>
      <c r="AC79" s="104"/>
      <c r="AD79" s="99"/>
      <c r="AE79" s="766"/>
      <c r="AF79" s="758"/>
      <c r="AG79" s="740"/>
      <c r="AH79" s="742"/>
      <c r="AI79" s="744"/>
      <c r="AJ79" s="746"/>
      <c r="AK79" s="748"/>
      <c r="AL79" s="183"/>
      <c r="AM79" s="193"/>
      <c r="AN79" s="193"/>
      <c r="AO79" s="193"/>
      <c r="AP79" s="193"/>
      <c r="AQ79" s="193"/>
      <c r="AR79" s="183"/>
      <c r="AS79" s="183"/>
    </row>
    <row r="80" spans="1:45" ht="22.5" hidden="1" customHeight="1" x14ac:dyDescent="0.2">
      <c r="A80" s="758"/>
      <c r="C80" s="814"/>
      <c r="D80" s="764"/>
      <c r="E80" s="762"/>
      <c r="F80" s="751"/>
      <c r="G80" s="753"/>
      <c r="H80" s="122" t="s">
        <v>244</v>
      </c>
      <c r="I80" s="123"/>
      <c r="J80" s="116"/>
      <c r="K80" s="52"/>
      <c r="L80" s="74"/>
      <c r="M80" s="53"/>
      <c r="N80" s="74"/>
      <c r="O80" s="53"/>
      <c r="P80" s="74"/>
      <c r="Q80" s="53"/>
      <c r="R80" s="74"/>
      <c r="S80" s="53"/>
      <c r="T80" s="73"/>
      <c r="U80" s="53"/>
      <c r="V80" s="75"/>
      <c r="W80" s="117"/>
      <c r="X80" s="508"/>
      <c r="Y80" s="54"/>
      <c r="Z80" s="109"/>
      <c r="AA80" s="104"/>
      <c r="AB80" s="103"/>
      <c r="AC80" s="104"/>
      <c r="AD80" s="99"/>
      <c r="AE80" s="766"/>
      <c r="AF80" s="758"/>
      <c r="AG80" s="740"/>
      <c r="AH80" s="742"/>
      <c r="AI80" s="744"/>
      <c r="AJ80" s="746"/>
      <c r="AK80" s="748"/>
      <c r="AL80" s="183"/>
      <c r="AM80" s="193"/>
      <c r="AN80" s="193"/>
      <c r="AO80" s="193"/>
      <c r="AP80" s="193"/>
      <c r="AQ80" s="193"/>
      <c r="AR80" s="183"/>
      <c r="AS80" s="183"/>
    </row>
    <row r="81" spans="1:45" ht="22.5" hidden="1" customHeight="1" x14ac:dyDescent="0.2">
      <c r="A81" s="758"/>
      <c r="C81" s="814"/>
      <c r="D81" s="764"/>
      <c r="E81" s="762"/>
      <c r="F81" s="752"/>
      <c r="G81" s="754"/>
      <c r="H81" s="122" t="s">
        <v>245</v>
      </c>
      <c r="I81" s="123"/>
      <c r="J81" s="116"/>
      <c r="K81" s="52"/>
      <c r="L81" s="74"/>
      <c r="M81" s="53"/>
      <c r="N81" s="74"/>
      <c r="O81" s="53"/>
      <c r="P81" s="74"/>
      <c r="Q81" s="53"/>
      <c r="R81" s="74"/>
      <c r="S81" s="53"/>
      <c r="T81" s="73"/>
      <c r="U81" s="53"/>
      <c r="V81" s="75"/>
      <c r="W81" s="117"/>
      <c r="X81" s="508"/>
      <c r="Y81" s="54"/>
      <c r="Z81" s="109"/>
      <c r="AA81" s="104"/>
      <c r="AB81" s="103"/>
      <c r="AC81" s="104"/>
      <c r="AD81" s="99"/>
      <c r="AE81" s="766"/>
      <c r="AF81" s="758"/>
      <c r="AG81" s="740"/>
      <c r="AH81" s="742"/>
      <c r="AI81" s="744"/>
      <c r="AJ81" s="746"/>
      <c r="AK81" s="748"/>
      <c r="AL81" s="183"/>
      <c r="AM81" s="193"/>
      <c r="AN81" s="193"/>
      <c r="AO81" s="193"/>
      <c r="AP81" s="193"/>
      <c r="AQ81" s="193"/>
      <c r="AR81" s="183"/>
      <c r="AS81" s="183"/>
    </row>
    <row r="82" spans="1:45" ht="1.5" customHeight="1" x14ac:dyDescent="0.2">
      <c r="A82" s="758"/>
      <c r="C82" s="814"/>
      <c r="D82" s="764"/>
      <c r="E82" s="762"/>
      <c r="F82" s="750" t="s">
        <v>249</v>
      </c>
      <c r="G82" s="755"/>
      <c r="H82" s="122" t="s">
        <v>243</v>
      </c>
      <c r="I82" s="123"/>
      <c r="J82" s="116"/>
      <c r="K82" s="52"/>
      <c r="L82" s="74"/>
      <c r="M82" s="53"/>
      <c r="N82" s="74"/>
      <c r="O82" s="53"/>
      <c r="P82" s="74"/>
      <c r="Q82" s="53"/>
      <c r="R82" s="74"/>
      <c r="S82" s="53"/>
      <c r="T82" s="73"/>
      <c r="U82" s="53"/>
      <c r="V82" s="75"/>
      <c r="W82" s="117"/>
      <c r="X82" s="508"/>
      <c r="Y82" s="54"/>
      <c r="Z82" s="109"/>
      <c r="AA82" s="104"/>
      <c r="AB82" s="103"/>
      <c r="AC82" s="104"/>
      <c r="AD82" s="99"/>
      <c r="AE82" s="766"/>
      <c r="AF82" s="758"/>
      <c r="AG82" s="740"/>
      <c r="AH82" s="742"/>
      <c r="AI82" s="744"/>
      <c r="AJ82" s="746"/>
      <c r="AK82" s="748"/>
      <c r="AL82" s="183"/>
      <c r="AM82" s="193"/>
      <c r="AN82" s="193"/>
      <c r="AO82" s="193"/>
      <c r="AP82" s="193"/>
      <c r="AQ82" s="193"/>
      <c r="AR82" s="183"/>
      <c r="AS82" s="183"/>
    </row>
    <row r="83" spans="1:45" ht="22.5" hidden="1" customHeight="1" x14ac:dyDescent="0.2">
      <c r="A83" s="758"/>
      <c r="C83" s="814"/>
      <c r="D83" s="764"/>
      <c r="E83" s="762"/>
      <c r="F83" s="751"/>
      <c r="G83" s="753"/>
      <c r="H83" s="122" t="s">
        <v>244</v>
      </c>
      <c r="I83" s="123"/>
      <c r="J83" s="116"/>
      <c r="K83" s="52"/>
      <c r="L83" s="74"/>
      <c r="M83" s="53"/>
      <c r="N83" s="74"/>
      <c r="O83" s="53"/>
      <c r="P83" s="74"/>
      <c r="Q83" s="53"/>
      <c r="R83" s="74"/>
      <c r="S83" s="53"/>
      <c r="T83" s="73"/>
      <c r="U83" s="53"/>
      <c r="V83" s="75"/>
      <c r="W83" s="117"/>
      <c r="X83" s="508"/>
      <c r="Y83" s="54"/>
      <c r="Z83" s="109"/>
      <c r="AA83" s="104"/>
      <c r="AB83" s="103"/>
      <c r="AC83" s="104"/>
      <c r="AD83" s="99"/>
      <c r="AE83" s="766"/>
      <c r="AF83" s="758"/>
      <c r="AG83" s="740"/>
      <c r="AH83" s="742"/>
      <c r="AI83" s="744"/>
      <c r="AJ83" s="746"/>
      <c r="AK83" s="748"/>
      <c r="AL83" s="183"/>
      <c r="AM83" s="193"/>
      <c r="AN83" s="193"/>
      <c r="AO83" s="193"/>
      <c r="AP83" s="193"/>
      <c r="AQ83" s="193"/>
      <c r="AR83" s="183"/>
      <c r="AS83" s="183"/>
    </row>
    <row r="84" spans="1:45" ht="22.5" hidden="1" customHeight="1" thickBot="1" x14ac:dyDescent="0.25">
      <c r="A84" s="759"/>
      <c r="C84" s="815"/>
      <c r="D84" s="765"/>
      <c r="E84" s="763"/>
      <c r="F84" s="756"/>
      <c r="G84" s="757"/>
      <c r="H84" s="124" t="s">
        <v>245</v>
      </c>
      <c r="I84" s="125"/>
      <c r="J84" s="118"/>
      <c r="K84" s="87"/>
      <c r="L84" s="88"/>
      <c r="M84" s="89"/>
      <c r="N84" s="88"/>
      <c r="O84" s="89"/>
      <c r="P84" s="88"/>
      <c r="Q84" s="89"/>
      <c r="R84" s="88"/>
      <c r="S84" s="89"/>
      <c r="T84" s="86"/>
      <c r="U84" s="89"/>
      <c r="V84" s="90"/>
      <c r="W84" s="119"/>
      <c r="X84" s="509"/>
      <c r="Y84" s="92"/>
      <c r="Z84" s="489"/>
      <c r="AA84" s="106"/>
      <c r="AB84" s="105"/>
      <c r="AC84" s="106"/>
      <c r="AD84" s="100"/>
      <c r="AE84" s="767"/>
      <c r="AF84" s="759"/>
      <c r="AG84" s="741"/>
      <c r="AH84" s="743"/>
      <c r="AI84" s="745"/>
      <c r="AJ84" s="747"/>
      <c r="AK84" s="749"/>
      <c r="AL84" s="183"/>
      <c r="AM84" s="193"/>
      <c r="AN84" s="193"/>
      <c r="AO84" s="193"/>
      <c r="AP84" s="193"/>
      <c r="AQ84" s="193"/>
      <c r="AR84" s="183"/>
      <c r="AS84" s="183"/>
    </row>
    <row r="85" spans="1:45" ht="117" customHeight="1" x14ac:dyDescent="0.2">
      <c r="A85" s="758" t="str">
        <f>'2 Contexto e Identificación'!$A$15</f>
        <v>R6</v>
      </c>
      <c r="B85" s="760" t="str">
        <f>+'2 Contexto e Identificación'!$E$15</f>
        <v>Posibilidad de recibir o solicitar cualquier dádiva o beneficio a nombre propio o de terceros Con el fin de  realizar un nombramiento</v>
      </c>
      <c r="C85" s="814" t="str">
        <f>+'5 Mapa Calor Inherente'!$C$15</f>
        <v>Rara Vez</v>
      </c>
      <c r="D85" s="764" t="str">
        <f>+'5 Mapa Calor Inherente'!$D$15</f>
        <v>Moderado</v>
      </c>
      <c r="E85" s="762" t="str">
        <f>+'5 Mapa Calor Inherente'!$E$15</f>
        <v>Moderado</v>
      </c>
      <c r="F85" s="751" t="s">
        <v>242</v>
      </c>
      <c r="G85" s="753" t="s">
        <v>382</v>
      </c>
      <c r="H85" s="120" t="s">
        <v>243</v>
      </c>
      <c r="I85" s="121" t="s">
        <v>384</v>
      </c>
      <c r="J85" s="475" t="s">
        <v>339</v>
      </c>
      <c r="K85" s="60">
        <v>15</v>
      </c>
      <c r="L85" s="476" t="s">
        <v>340</v>
      </c>
      <c r="M85" s="95">
        <v>15</v>
      </c>
      <c r="N85" s="476" t="s">
        <v>341</v>
      </c>
      <c r="O85" s="95">
        <v>15</v>
      </c>
      <c r="P85" s="476" t="s">
        <v>385</v>
      </c>
      <c r="Q85" s="95">
        <v>10</v>
      </c>
      <c r="R85" s="476" t="s">
        <v>386</v>
      </c>
      <c r="S85" s="95">
        <v>0</v>
      </c>
      <c r="T85" s="476" t="s">
        <v>344</v>
      </c>
      <c r="U85" s="95">
        <v>15</v>
      </c>
      <c r="V85" s="490" t="s">
        <v>387</v>
      </c>
      <c r="W85" s="115">
        <v>5</v>
      </c>
      <c r="X85" s="510">
        <v>75</v>
      </c>
      <c r="Y85" s="97" t="s">
        <v>388</v>
      </c>
      <c r="Z85" s="477">
        <v>75</v>
      </c>
      <c r="AA85" s="102" t="s">
        <v>388</v>
      </c>
      <c r="AB85" s="101" t="s">
        <v>388</v>
      </c>
      <c r="AC85" s="102" t="s">
        <v>388</v>
      </c>
      <c r="AD85" s="98" t="s">
        <v>324</v>
      </c>
      <c r="AE85" s="766" t="s">
        <v>388</v>
      </c>
      <c r="AF85" s="758" t="s">
        <v>388</v>
      </c>
      <c r="AG85" s="740"/>
      <c r="AH85" s="742"/>
      <c r="AI85" s="744" t="s">
        <v>380</v>
      </c>
      <c r="AJ85" s="746" t="s">
        <v>208</v>
      </c>
      <c r="AK85" s="748" t="s">
        <v>208</v>
      </c>
      <c r="AL85" s="183"/>
      <c r="AM85" s="193"/>
      <c r="AN85" s="193"/>
      <c r="AO85" s="193"/>
      <c r="AP85" s="193"/>
      <c r="AQ85" s="193"/>
      <c r="AR85" s="183"/>
      <c r="AS85" s="183"/>
    </row>
    <row r="86" spans="1:45" ht="22.5" customHeight="1" x14ac:dyDescent="0.2">
      <c r="A86" s="758"/>
      <c r="B86" s="760"/>
      <c r="C86" s="814"/>
      <c r="D86" s="764"/>
      <c r="E86" s="762"/>
      <c r="F86" s="751"/>
      <c r="G86" s="753"/>
      <c r="H86" s="122" t="s">
        <v>244</v>
      </c>
      <c r="I86" s="123"/>
      <c r="J86" s="116"/>
      <c r="K86" s="52"/>
      <c r="L86" s="74"/>
      <c r="M86" s="53"/>
      <c r="N86" s="74"/>
      <c r="O86" s="53"/>
      <c r="P86" s="74"/>
      <c r="Q86" s="53"/>
      <c r="R86" s="74"/>
      <c r="S86" s="53"/>
      <c r="T86" s="73"/>
      <c r="U86" s="53"/>
      <c r="V86" s="75"/>
      <c r="W86" s="117"/>
      <c r="X86" s="508"/>
      <c r="Y86" s="54"/>
      <c r="Z86" s="109"/>
      <c r="AA86" s="104"/>
      <c r="AB86" s="103"/>
      <c r="AC86" s="104"/>
      <c r="AD86" s="99"/>
      <c r="AE86" s="766"/>
      <c r="AF86" s="758"/>
      <c r="AG86" s="740"/>
      <c r="AH86" s="742"/>
      <c r="AI86" s="744"/>
      <c r="AJ86" s="746"/>
      <c r="AK86" s="748"/>
      <c r="AL86" s="183"/>
      <c r="AM86" s="193"/>
      <c r="AN86" s="193"/>
      <c r="AO86" s="193"/>
      <c r="AP86" s="193"/>
      <c r="AQ86" s="193"/>
      <c r="AR86" s="183"/>
      <c r="AS86" s="183"/>
    </row>
    <row r="87" spans="1:45" ht="52.5" customHeight="1" x14ac:dyDescent="0.2">
      <c r="A87" s="758"/>
      <c r="B87" s="760"/>
      <c r="C87" s="814"/>
      <c r="D87" s="764"/>
      <c r="E87" s="762"/>
      <c r="F87" s="752"/>
      <c r="G87" s="754"/>
      <c r="H87" s="122" t="s">
        <v>245</v>
      </c>
      <c r="I87" s="123"/>
      <c r="J87" s="116"/>
      <c r="K87" s="52"/>
      <c r="L87" s="74"/>
      <c r="M87" s="53"/>
      <c r="N87" s="74"/>
      <c r="O87" s="53"/>
      <c r="P87" s="74"/>
      <c r="Q87" s="53"/>
      <c r="R87" s="74"/>
      <c r="S87" s="53"/>
      <c r="T87" s="73"/>
      <c r="U87" s="53"/>
      <c r="V87" s="75"/>
      <c r="W87" s="117"/>
      <c r="X87" s="508"/>
      <c r="Y87" s="54"/>
      <c r="Z87" s="109"/>
      <c r="AA87" s="104"/>
      <c r="AB87" s="103"/>
      <c r="AC87" s="104"/>
      <c r="AD87" s="99"/>
      <c r="AE87" s="766"/>
      <c r="AF87" s="758"/>
      <c r="AG87" s="740"/>
      <c r="AH87" s="742"/>
      <c r="AI87" s="744"/>
      <c r="AJ87" s="746"/>
      <c r="AK87" s="748"/>
      <c r="AL87" s="183"/>
      <c r="AM87" s="193"/>
      <c r="AN87" s="193"/>
      <c r="AO87" s="193"/>
      <c r="AP87" s="193"/>
      <c r="AQ87" s="193"/>
      <c r="AR87" s="183"/>
      <c r="AS87" s="183"/>
    </row>
    <row r="88" spans="1:45" ht="123" customHeight="1" x14ac:dyDescent="0.2">
      <c r="A88" s="758"/>
      <c r="B88" s="760"/>
      <c r="C88" s="814"/>
      <c r="D88" s="764"/>
      <c r="E88" s="762"/>
      <c r="F88" s="750" t="s">
        <v>246</v>
      </c>
      <c r="G88" s="755" t="s">
        <v>383</v>
      </c>
      <c r="H88" s="122" t="s">
        <v>243</v>
      </c>
      <c r="I88" s="121" t="s">
        <v>384</v>
      </c>
      <c r="J88" s="475" t="s">
        <v>339</v>
      </c>
      <c r="K88" s="52">
        <v>15</v>
      </c>
      <c r="L88" s="476" t="s">
        <v>340</v>
      </c>
      <c r="M88" s="53">
        <v>15</v>
      </c>
      <c r="N88" s="74" t="s">
        <v>341</v>
      </c>
      <c r="O88" s="53">
        <v>15</v>
      </c>
      <c r="P88" s="476" t="s">
        <v>385</v>
      </c>
      <c r="Q88" s="53">
        <v>10</v>
      </c>
      <c r="R88" s="476" t="s">
        <v>386</v>
      </c>
      <c r="S88" s="53">
        <v>0</v>
      </c>
      <c r="T88" s="476" t="s">
        <v>344</v>
      </c>
      <c r="U88" s="53">
        <v>15</v>
      </c>
      <c r="V88" s="490" t="s">
        <v>387</v>
      </c>
      <c r="W88" s="117">
        <v>5</v>
      </c>
      <c r="X88" s="508">
        <v>75</v>
      </c>
      <c r="Y88" s="54" t="s">
        <v>388</v>
      </c>
      <c r="Z88" s="477">
        <v>75</v>
      </c>
      <c r="AA88" s="104" t="s">
        <v>388</v>
      </c>
      <c r="AB88" s="103" t="s">
        <v>388</v>
      </c>
      <c r="AC88" s="104" t="s">
        <v>388</v>
      </c>
      <c r="AD88" s="98" t="s">
        <v>324</v>
      </c>
      <c r="AE88" s="766"/>
      <c r="AF88" s="758"/>
      <c r="AG88" s="740"/>
      <c r="AH88" s="742"/>
      <c r="AI88" s="744"/>
      <c r="AJ88" s="746"/>
      <c r="AK88" s="748"/>
      <c r="AL88" s="183"/>
      <c r="AM88" s="193"/>
      <c r="AN88" s="193"/>
      <c r="AO88" s="193"/>
      <c r="AP88" s="193"/>
      <c r="AQ88" s="193"/>
      <c r="AR88" s="183"/>
      <c r="AS88" s="183"/>
    </row>
    <row r="89" spans="1:45" ht="22.5" customHeight="1" x14ac:dyDescent="0.2">
      <c r="A89" s="758"/>
      <c r="B89" s="760"/>
      <c r="C89" s="814"/>
      <c r="D89" s="764"/>
      <c r="E89" s="762"/>
      <c r="F89" s="751"/>
      <c r="G89" s="753"/>
      <c r="H89" s="122" t="s">
        <v>244</v>
      </c>
      <c r="I89" s="123"/>
      <c r="J89" s="116"/>
      <c r="K89" s="52"/>
      <c r="L89" s="74"/>
      <c r="M89" s="53"/>
      <c r="N89" s="74"/>
      <c r="O89" s="53"/>
      <c r="P89" s="74"/>
      <c r="Q89" s="53"/>
      <c r="R89" s="74"/>
      <c r="S89" s="53"/>
      <c r="T89" s="73"/>
      <c r="U89" s="53"/>
      <c r="V89" s="75"/>
      <c r="W89" s="117"/>
      <c r="X89" s="508"/>
      <c r="Y89" s="54"/>
      <c r="Z89" s="109"/>
      <c r="AA89" s="104"/>
      <c r="AB89" s="103"/>
      <c r="AC89" s="104"/>
      <c r="AD89" s="99"/>
      <c r="AE89" s="766"/>
      <c r="AF89" s="758"/>
      <c r="AG89" s="740"/>
      <c r="AH89" s="742"/>
      <c r="AI89" s="744"/>
      <c r="AJ89" s="746"/>
      <c r="AK89" s="748"/>
      <c r="AL89" s="183"/>
      <c r="AM89" s="193"/>
      <c r="AN89" s="193"/>
      <c r="AO89" s="193"/>
      <c r="AP89" s="193"/>
      <c r="AQ89" s="193"/>
      <c r="AR89" s="183"/>
      <c r="AS89" s="183"/>
    </row>
    <row r="90" spans="1:45" ht="22.5" customHeight="1" x14ac:dyDescent="0.2">
      <c r="A90" s="758"/>
      <c r="B90" s="760"/>
      <c r="C90" s="814"/>
      <c r="D90" s="764"/>
      <c r="E90" s="762"/>
      <c r="F90" s="752"/>
      <c r="G90" s="754"/>
      <c r="H90" s="122" t="s">
        <v>245</v>
      </c>
      <c r="I90" s="123"/>
      <c r="J90" s="116"/>
      <c r="K90" s="52"/>
      <c r="L90" s="74"/>
      <c r="M90" s="53"/>
      <c r="N90" s="74"/>
      <c r="O90" s="53"/>
      <c r="P90" s="74"/>
      <c r="Q90" s="53"/>
      <c r="R90" s="74"/>
      <c r="S90" s="53"/>
      <c r="T90" s="73"/>
      <c r="U90" s="53"/>
      <c r="V90" s="75"/>
      <c r="W90" s="117"/>
      <c r="X90" s="508"/>
      <c r="Y90" s="54"/>
      <c r="Z90" s="109"/>
      <c r="AA90" s="104"/>
      <c r="AB90" s="103"/>
      <c r="AC90" s="104"/>
      <c r="AD90" s="99"/>
      <c r="AE90" s="766"/>
      <c r="AF90" s="758"/>
      <c r="AG90" s="740"/>
      <c r="AH90" s="742"/>
      <c r="AI90" s="744"/>
      <c r="AJ90" s="746"/>
      <c r="AK90" s="748"/>
      <c r="AL90" s="183"/>
      <c r="AM90" s="193"/>
      <c r="AN90" s="193"/>
      <c r="AO90" s="193"/>
      <c r="AP90" s="193"/>
      <c r="AQ90" s="193"/>
      <c r="AR90" s="183"/>
      <c r="AS90" s="183"/>
    </row>
    <row r="91" spans="1:45" ht="22.5" customHeight="1" x14ac:dyDescent="0.2">
      <c r="A91" s="758"/>
      <c r="B91" s="760"/>
      <c r="C91" s="814"/>
      <c r="D91" s="764"/>
      <c r="E91" s="762"/>
      <c r="F91" s="750" t="s">
        <v>247</v>
      </c>
      <c r="G91" s="755"/>
      <c r="H91" s="122" t="s">
        <v>243</v>
      </c>
      <c r="I91" s="123"/>
      <c r="J91" s="116"/>
      <c r="K91" s="52"/>
      <c r="L91" s="74"/>
      <c r="M91" s="53"/>
      <c r="N91" s="74"/>
      <c r="O91" s="53"/>
      <c r="P91" s="74"/>
      <c r="Q91" s="53"/>
      <c r="R91" s="74"/>
      <c r="S91" s="53"/>
      <c r="T91" s="73"/>
      <c r="U91" s="53"/>
      <c r="V91" s="75"/>
      <c r="W91" s="117"/>
      <c r="X91" s="508"/>
      <c r="Y91" s="54"/>
      <c r="Z91" s="109"/>
      <c r="AA91" s="104"/>
      <c r="AB91" s="103"/>
      <c r="AC91" s="104"/>
      <c r="AD91" s="99"/>
      <c r="AE91" s="766"/>
      <c r="AF91" s="758"/>
      <c r="AG91" s="740"/>
      <c r="AH91" s="742"/>
      <c r="AI91" s="744"/>
      <c r="AJ91" s="746"/>
      <c r="AK91" s="748"/>
      <c r="AL91" s="183"/>
      <c r="AM91" s="193"/>
      <c r="AN91" s="193"/>
      <c r="AO91" s="193"/>
      <c r="AP91" s="193"/>
      <c r="AQ91" s="193"/>
      <c r="AR91" s="183"/>
      <c r="AS91" s="183"/>
    </row>
    <row r="92" spans="1:45" ht="22.5" customHeight="1" x14ac:dyDescent="0.2">
      <c r="A92" s="758"/>
      <c r="B92" s="760"/>
      <c r="C92" s="814"/>
      <c r="D92" s="764"/>
      <c r="E92" s="762"/>
      <c r="F92" s="751"/>
      <c r="G92" s="753"/>
      <c r="H92" s="122" t="s">
        <v>244</v>
      </c>
      <c r="I92" s="123"/>
      <c r="J92" s="116"/>
      <c r="K92" s="52"/>
      <c r="L92" s="74"/>
      <c r="M92" s="53"/>
      <c r="N92" s="74"/>
      <c r="O92" s="53"/>
      <c r="P92" s="74"/>
      <c r="Q92" s="53"/>
      <c r="R92" s="74"/>
      <c r="S92" s="53"/>
      <c r="T92" s="73"/>
      <c r="U92" s="53"/>
      <c r="V92" s="75"/>
      <c r="W92" s="117"/>
      <c r="X92" s="508"/>
      <c r="Y92" s="54"/>
      <c r="Z92" s="109"/>
      <c r="AA92" s="104"/>
      <c r="AB92" s="103"/>
      <c r="AC92" s="104"/>
      <c r="AD92" s="99"/>
      <c r="AE92" s="766"/>
      <c r="AF92" s="758"/>
      <c r="AG92" s="740"/>
      <c r="AH92" s="742"/>
      <c r="AI92" s="744"/>
      <c r="AJ92" s="746"/>
      <c r="AK92" s="748"/>
      <c r="AL92" s="183"/>
      <c r="AM92" s="193"/>
      <c r="AN92" s="193"/>
      <c r="AO92" s="193"/>
      <c r="AP92" s="193"/>
      <c r="AQ92" s="193"/>
      <c r="AR92" s="183"/>
      <c r="AS92" s="183"/>
    </row>
    <row r="93" spans="1:45" ht="22.5" customHeight="1" x14ac:dyDescent="0.2">
      <c r="A93" s="758"/>
      <c r="B93" s="760"/>
      <c r="C93" s="814"/>
      <c r="D93" s="764"/>
      <c r="E93" s="762"/>
      <c r="F93" s="752"/>
      <c r="G93" s="754"/>
      <c r="H93" s="122" t="s">
        <v>245</v>
      </c>
      <c r="I93" s="123"/>
      <c r="J93" s="116"/>
      <c r="K93" s="52"/>
      <c r="L93" s="74"/>
      <c r="M93" s="53"/>
      <c r="N93" s="74"/>
      <c r="O93" s="53"/>
      <c r="P93" s="74"/>
      <c r="Q93" s="53"/>
      <c r="R93" s="74"/>
      <c r="S93" s="53"/>
      <c r="T93" s="73"/>
      <c r="U93" s="53"/>
      <c r="V93" s="75"/>
      <c r="W93" s="117"/>
      <c r="X93" s="508"/>
      <c r="Y93" s="54"/>
      <c r="Z93" s="109"/>
      <c r="AA93" s="104"/>
      <c r="AB93" s="103"/>
      <c r="AC93" s="104"/>
      <c r="AD93" s="99"/>
      <c r="AE93" s="766"/>
      <c r="AF93" s="758"/>
      <c r="AG93" s="740"/>
      <c r="AH93" s="742"/>
      <c r="AI93" s="744"/>
      <c r="AJ93" s="746"/>
      <c r="AK93" s="748"/>
      <c r="AL93" s="183"/>
      <c r="AM93" s="193"/>
      <c r="AN93" s="193"/>
      <c r="AO93" s="193"/>
      <c r="AP93" s="193"/>
      <c r="AQ93" s="193"/>
      <c r="AR93" s="183"/>
      <c r="AS93" s="183"/>
    </row>
    <row r="94" spans="1:45" ht="22.5" customHeight="1" x14ac:dyDescent="0.2">
      <c r="A94" s="758"/>
      <c r="B94" s="760"/>
      <c r="C94" s="814"/>
      <c r="D94" s="764"/>
      <c r="E94" s="762"/>
      <c r="F94" s="750" t="s">
        <v>248</v>
      </c>
      <c r="G94" s="755"/>
      <c r="H94" s="122" t="s">
        <v>243</v>
      </c>
      <c r="I94" s="123"/>
      <c r="J94" s="116"/>
      <c r="K94" s="52"/>
      <c r="L94" s="74"/>
      <c r="M94" s="53"/>
      <c r="N94" s="74"/>
      <c r="O94" s="53"/>
      <c r="P94" s="74"/>
      <c r="Q94" s="53"/>
      <c r="R94" s="74"/>
      <c r="S94" s="53"/>
      <c r="T94" s="73"/>
      <c r="U94" s="53"/>
      <c r="V94" s="75"/>
      <c r="W94" s="117"/>
      <c r="X94" s="508"/>
      <c r="Y94" s="54"/>
      <c r="Z94" s="109"/>
      <c r="AA94" s="104"/>
      <c r="AB94" s="103"/>
      <c r="AC94" s="104"/>
      <c r="AD94" s="99"/>
      <c r="AE94" s="766"/>
      <c r="AF94" s="758"/>
      <c r="AG94" s="740"/>
      <c r="AH94" s="742"/>
      <c r="AI94" s="744"/>
      <c r="AJ94" s="746"/>
      <c r="AK94" s="748"/>
      <c r="AL94" s="183"/>
      <c r="AM94" s="193"/>
      <c r="AN94" s="193"/>
      <c r="AO94" s="193"/>
      <c r="AP94" s="193"/>
      <c r="AQ94" s="193"/>
      <c r="AR94" s="183"/>
      <c r="AS94" s="183"/>
    </row>
    <row r="95" spans="1:45" ht="22.5" customHeight="1" x14ac:dyDescent="0.2">
      <c r="A95" s="758"/>
      <c r="B95" s="760"/>
      <c r="C95" s="814"/>
      <c r="D95" s="764"/>
      <c r="E95" s="762"/>
      <c r="F95" s="751"/>
      <c r="G95" s="753"/>
      <c r="H95" s="122" t="s">
        <v>244</v>
      </c>
      <c r="I95" s="123"/>
      <c r="J95" s="116"/>
      <c r="K95" s="52"/>
      <c r="L95" s="74"/>
      <c r="M95" s="53"/>
      <c r="N95" s="74"/>
      <c r="O95" s="53"/>
      <c r="P95" s="74"/>
      <c r="Q95" s="53"/>
      <c r="R95" s="74"/>
      <c r="S95" s="53"/>
      <c r="T95" s="73"/>
      <c r="U95" s="53"/>
      <c r="V95" s="75"/>
      <c r="W95" s="117"/>
      <c r="X95" s="508"/>
      <c r="Y95" s="54"/>
      <c r="Z95" s="109"/>
      <c r="AA95" s="104"/>
      <c r="AB95" s="103"/>
      <c r="AC95" s="104"/>
      <c r="AD95" s="99"/>
      <c r="AE95" s="766"/>
      <c r="AF95" s="758"/>
      <c r="AG95" s="740"/>
      <c r="AH95" s="742"/>
      <c r="AI95" s="744"/>
      <c r="AJ95" s="746"/>
      <c r="AK95" s="748"/>
      <c r="AL95" s="183"/>
      <c r="AM95" s="193"/>
      <c r="AN95" s="193"/>
      <c r="AO95" s="193"/>
      <c r="AP95" s="193"/>
      <c r="AQ95" s="193"/>
      <c r="AR95" s="183"/>
      <c r="AS95" s="183"/>
    </row>
    <row r="96" spans="1:45" ht="22.5" customHeight="1" x14ac:dyDescent="0.2">
      <c r="A96" s="758"/>
      <c r="B96" s="760"/>
      <c r="C96" s="814"/>
      <c r="D96" s="764"/>
      <c r="E96" s="762"/>
      <c r="F96" s="752"/>
      <c r="G96" s="754"/>
      <c r="H96" s="122" t="s">
        <v>245</v>
      </c>
      <c r="I96" s="123"/>
      <c r="J96" s="116"/>
      <c r="K96" s="52"/>
      <c r="L96" s="74"/>
      <c r="M96" s="53"/>
      <c r="N96" s="74"/>
      <c r="O96" s="53"/>
      <c r="P96" s="74"/>
      <c r="Q96" s="53"/>
      <c r="R96" s="74"/>
      <c r="S96" s="53"/>
      <c r="T96" s="73"/>
      <c r="U96" s="53"/>
      <c r="V96" s="75"/>
      <c r="W96" s="117"/>
      <c r="X96" s="508"/>
      <c r="Y96" s="54"/>
      <c r="Z96" s="109"/>
      <c r="AA96" s="104"/>
      <c r="AB96" s="103"/>
      <c r="AC96" s="104"/>
      <c r="AD96" s="99"/>
      <c r="AE96" s="766"/>
      <c r="AF96" s="758"/>
      <c r="AG96" s="740"/>
      <c r="AH96" s="742"/>
      <c r="AI96" s="744"/>
      <c r="AJ96" s="746"/>
      <c r="AK96" s="748"/>
      <c r="AL96" s="183"/>
      <c r="AM96" s="193"/>
      <c r="AN96" s="193"/>
      <c r="AO96" s="193"/>
      <c r="AP96" s="193"/>
      <c r="AQ96" s="193"/>
      <c r="AR96" s="183"/>
      <c r="AS96" s="183"/>
    </row>
    <row r="97" spans="1:45" ht="22.5" customHeight="1" x14ac:dyDescent="0.2">
      <c r="A97" s="758"/>
      <c r="B97" s="760"/>
      <c r="C97" s="814"/>
      <c r="D97" s="764"/>
      <c r="E97" s="762"/>
      <c r="F97" s="750" t="s">
        <v>249</v>
      </c>
      <c r="G97" s="755"/>
      <c r="H97" s="122" t="s">
        <v>243</v>
      </c>
      <c r="I97" s="123"/>
      <c r="J97" s="116"/>
      <c r="K97" s="52"/>
      <c r="L97" s="74"/>
      <c r="M97" s="53"/>
      <c r="N97" s="74"/>
      <c r="O97" s="53"/>
      <c r="P97" s="74"/>
      <c r="Q97" s="53"/>
      <c r="R97" s="74"/>
      <c r="S97" s="53"/>
      <c r="T97" s="73"/>
      <c r="U97" s="53"/>
      <c r="V97" s="75"/>
      <c r="W97" s="117"/>
      <c r="X97" s="508"/>
      <c r="Y97" s="54"/>
      <c r="Z97" s="109"/>
      <c r="AA97" s="104"/>
      <c r="AB97" s="103"/>
      <c r="AC97" s="104"/>
      <c r="AD97" s="99"/>
      <c r="AE97" s="766"/>
      <c r="AF97" s="758"/>
      <c r="AG97" s="740"/>
      <c r="AH97" s="742"/>
      <c r="AI97" s="744"/>
      <c r="AJ97" s="746"/>
      <c r="AK97" s="748"/>
      <c r="AL97" s="183"/>
      <c r="AM97" s="193"/>
      <c r="AN97" s="193"/>
      <c r="AO97" s="193"/>
      <c r="AP97" s="193"/>
      <c r="AQ97" s="193"/>
      <c r="AR97" s="183"/>
      <c r="AS97" s="183"/>
    </row>
    <row r="98" spans="1:45" ht="22.5" customHeight="1" x14ac:dyDescent="0.2">
      <c r="A98" s="758"/>
      <c r="B98" s="760"/>
      <c r="C98" s="814"/>
      <c r="D98" s="764"/>
      <c r="E98" s="762"/>
      <c r="F98" s="751"/>
      <c r="G98" s="753"/>
      <c r="H98" s="122" t="s">
        <v>244</v>
      </c>
      <c r="I98" s="123"/>
      <c r="J98" s="116"/>
      <c r="K98" s="52"/>
      <c r="L98" s="74"/>
      <c r="M98" s="53"/>
      <c r="N98" s="74"/>
      <c r="O98" s="53"/>
      <c r="P98" s="74"/>
      <c r="Q98" s="53"/>
      <c r="R98" s="74"/>
      <c r="S98" s="53"/>
      <c r="T98" s="73"/>
      <c r="U98" s="53"/>
      <c r="V98" s="75"/>
      <c r="W98" s="117"/>
      <c r="X98" s="508"/>
      <c r="Y98" s="54"/>
      <c r="Z98" s="109"/>
      <c r="AA98" s="104"/>
      <c r="AB98" s="103"/>
      <c r="AC98" s="104"/>
      <c r="AD98" s="99"/>
      <c r="AE98" s="766"/>
      <c r="AF98" s="758"/>
      <c r="AG98" s="740"/>
      <c r="AH98" s="742"/>
      <c r="AI98" s="744"/>
      <c r="AJ98" s="746"/>
      <c r="AK98" s="748"/>
      <c r="AL98" s="183"/>
      <c r="AM98" s="193"/>
      <c r="AN98" s="193"/>
      <c r="AO98" s="193"/>
      <c r="AP98" s="193"/>
      <c r="AQ98" s="193"/>
      <c r="AR98" s="183"/>
      <c r="AS98" s="183"/>
    </row>
    <row r="99" spans="1:45" ht="22.5" customHeight="1" thickBot="1" x14ac:dyDescent="0.25">
      <c r="A99" s="759"/>
      <c r="B99" s="761"/>
      <c r="C99" s="815"/>
      <c r="D99" s="765"/>
      <c r="E99" s="763"/>
      <c r="F99" s="756"/>
      <c r="G99" s="757"/>
      <c r="H99" s="124" t="s">
        <v>245</v>
      </c>
      <c r="I99" s="125"/>
      <c r="J99" s="118"/>
      <c r="K99" s="87"/>
      <c r="L99" s="88"/>
      <c r="M99" s="89"/>
      <c r="N99" s="88"/>
      <c r="O99" s="89"/>
      <c r="P99" s="88"/>
      <c r="Q99" s="89"/>
      <c r="R99" s="88"/>
      <c r="S99" s="89"/>
      <c r="T99" s="86"/>
      <c r="U99" s="89"/>
      <c r="V99" s="90"/>
      <c r="W99" s="119"/>
      <c r="X99" s="509"/>
      <c r="Y99" s="92"/>
      <c r="Z99" s="489"/>
      <c r="AA99" s="106"/>
      <c r="AB99" s="105"/>
      <c r="AC99" s="106"/>
      <c r="AD99" s="100"/>
      <c r="AE99" s="767"/>
      <c r="AF99" s="759"/>
      <c r="AG99" s="741"/>
      <c r="AH99" s="743"/>
      <c r="AI99" s="745"/>
      <c r="AJ99" s="747"/>
      <c r="AK99" s="749"/>
      <c r="AL99" s="183"/>
      <c r="AM99" s="193"/>
      <c r="AN99" s="193"/>
      <c r="AO99" s="193"/>
      <c r="AP99" s="193"/>
      <c r="AQ99" s="193"/>
      <c r="AR99" s="183"/>
      <c r="AS99" s="183"/>
    </row>
    <row r="100" spans="1:45" ht="58.5" customHeight="1" x14ac:dyDescent="0.2">
      <c r="A100" s="758" t="str">
        <f>'2 Contexto e Identificación'!$A$16</f>
        <v>R7</v>
      </c>
      <c r="B100" s="760" t="str">
        <f>+'2 Contexto e Identificación'!$E$16</f>
        <v>Posibilidad de recibir o solicitar cualquier dàdiva o beneficio a nombre propio o de terceros. Con el fin de omitir las debilidades encontradas en los procesos de las unidades auditadas y resultado de Auditorias</v>
      </c>
      <c r="C100" s="814" t="str">
        <f>+'5 Mapa Calor Inherente'!$C$16</f>
        <v>Rara Vez</v>
      </c>
      <c r="D100" s="764" t="str">
        <f>+'5 Mapa Calor Inherente'!$D$16</f>
        <v>Menor</v>
      </c>
      <c r="E100" s="817" t="str">
        <f>+'5 Mapa Calor Inherente'!$E$16</f>
        <v>Leve</v>
      </c>
      <c r="F100" s="751" t="s">
        <v>242</v>
      </c>
      <c r="G100" s="753" t="s">
        <v>396</v>
      </c>
      <c r="H100" s="120" t="s">
        <v>243</v>
      </c>
      <c r="I100" s="121" t="s">
        <v>399</v>
      </c>
      <c r="J100" s="475" t="s">
        <v>339</v>
      </c>
      <c r="K100" s="60">
        <v>15</v>
      </c>
      <c r="L100" s="476" t="s">
        <v>340</v>
      </c>
      <c r="M100" s="95">
        <v>15</v>
      </c>
      <c r="N100" s="74" t="s">
        <v>341</v>
      </c>
      <c r="O100" s="95">
        <v>15</v>
      </c>
      <c r="P100" s="476" t="s">
        <v>385</v>
      </c>
      <c r="Q100" s="95">
        <v>10</v>
      </c>
      <c r="R100" s="476" t="s">
        <v>343</v>
      </c>
      <c r="S100" s="95">
        <v>15</v>
      </c>
      <c r="T100" s="476" t="s">
        <v>344</v>
      </c>
      <c r="U100" s="95">
        <v>15</v>
      </c>
      <c r="V100" s="490" t="s">
        <v>387</v>
      </c>
      <c r="W100" s="115">
        <v>5</v>
      </c>
      <c r="X100" s="510">
        <v>90</v>
      </c>
      <c r="Y100" s="97" t="s">
        <v>323</v>
      </c>
      <c r="Z100" s="477">
        <v>90</v>
      </c>
      <c r="AA100" s="102" t="s">
        <v>405</v>
      </c>
      <c r="AB100" s="102" t="s">
        <v>405</v>
      </c>
      <c r="AC100" s="102" t="s">
        <v>405</v>
      </c>
      <c r="AD100" s="98" t="s">
        <v>324</v>
      </c>
      <c r="AE100" s="766" t="s">
        <v>405</v>
      </c>
      <c r="AF100" s="758" t="s">
        <v>323</v>
      </c>
      <c r="AG100" s="740"/>
      <c r="AH100" s="742"/>
      <c r="AI100" s="744" t="s">
        <v>380</v>
      </c>
      <c r="AJ100" s="746" t="s">
        <v>406</v>
      </c>
      <c r="AK100" s="748" t="s">
        <v>221</v>
      </c>
      <c r="AL100" s="183"/>
      <c r="AM100" s="193"/>
      <c r="AN100" s="193"/>
      <c r="AO100" s="193"/>
      <c r="AP100" s="193"/>
      <c r="AQ100" s="193"/>
      <c r="AR100" s="183"/>
      <c r="AS100" s="183"/>
    </row>
    <row r="101" spans="1:45" ht="66.75" customHeight="1" x14ac:dyDescent="0.2">
      <c r="A101" s="758"/>
      <c r="B101" s="760"/>
      <c r="C101" s="814"/>
      <c r="D101" s="764"/>
      <c r="E101" s="817"/>
      <c r="F101" s="751"/>
      <c r="G101" s="753"/>
      <c r="H101" s="122" t="s">
        <v>244</v>
      </c>
      <c r="I101" s="123" t="s">
        <v>400</v>
      </c>
      <c r="J101" s="475" t="s">
        <v>339</v>
      </c>
      <c r="K101" s="52">
        <v>15</v>
      </c>
      <c r="L101" s="476" t="s">
        <v>340</v>
      </c>
      <c r="M101" s="53">
        <v>15</v>
      </c>
      <c r="N101" s="74" t="s">
        <v>341</v>
      </c>
      <c r="O101" s="53">
        <v>15</v>
      </c>
      <c r="P101" s="476" t="s">
        <v>385</v>
      </c>
      <c r="Q101" s="95">
        <v>10</v>
      </c>
      <c r="R101" s="476" t="s">
        <v>343</v>
      </c>
      <c r="S101" s="95">
        <v>15</v>
      </c>
      <c r="T101" s="476" t="s">
        <v>344</v>
      </c>
      <c r="U101" s="53">
        <v>15</v>
      </c>
      <c r="V101" s="490" t="s">
        <v>387</v>
      </c>
      <c r="W101" s="117">
        <v>5</v>
      </c>
      <c r="X101" s="510">
        <v>90</v>
      </c>
      <c r="Y101" s="97" t="s">
        <v>323</v>
      </c>
      <c r="Z101" s="477">
        <v>90</v>
      </c>
      <c r="AA101" s="102" t="s">
        <v>405</v>
      </c>
      <c r="AB101" s="102" t="s">
        <v>405</v>
      </c>
      <c r="AC101" s="102" t="s">
        <v>405</v>
      </c>
      <c r="AD101" s="98" t="s">
        <v>324</v>
      </c>
      <c r="AE101" s="766"/>
      <c r="AF101" s="758"/>
      <c r="AG101" s="740"/>
      <c r="AH101" s="742"/>
      <c r="AI101" s="744"/>
      <c r="AJ101" s="746"/>
      <c r="AK101" s="748"/>
      <c r="AL101" s="183"/>
      <c r="AM101" s="193"/>
      <c r="AN101" s="193"/>
      <c r="AO101" s="193"/>
      <c r="AP101" s="193"/>
      <c r="AQ101" s="193"/>
      <c r="AR101" s="183"/>
      <c r="AS101" s="183"/>
    </row>
    <row r="102" spans="1:45" ht="22.5" customHeight="1" x14ac:dyDescent="0.2">
      <c r="A102" s="758"/>
      <c r="B102" s="760"/>
      <c r="C102" s="814"/>
      <c r="D102" s="764"/>
      <c r="E102" s="817"/>
      <c r="F102" s="752"/>
      <c r="G102" s="754"/>
      <c r="H102" s="122" t="s">
        <v>245</v>
      </c>
      <c r="I102" s="123"/>
      <c r="J102" s="116"/>
      <c r="K102" s="52"/>
      <c r="L102" s="74"/>
      <c r="M102" s="53"/>
      <c r="N102" s="74"/>
      <c r="O102" s="53"/>
      <c r="P102" s="74"/>
      <c r="Q102" s="53"/>
      <c r="R102" s="74"/>
      <c r="S102" s="53"/>
      <c r="T102" s="73"/>
      <c r="U102" s="53"/>
      <c r="V102" s="75"/>
      <c r="W102" s="117"/>
      <c r="X102" s="508"/>
      <c r="Y102" s="54"/>
      <c r="Z102" s="109"/>
      <c r="AA102" s="104"/>
      <c r="AB102" s="103"/>
      <c r="AC102" s="104"/>
      <c r="AD102" s="99"/>
      <c r="AE102" s="766"/>
      <c r="AF102" s="758"/>
      <c r="AG102" s="740"/>
      <c r="AH102" s="742"/>
      <c r="AI102" s="744"/>
      <c r="AJ102" s="746"/>
      <c r="AK102" s="748"/>
      <c r="AL102" s="183"/>
      <c r="AM102" s="193"/>
      <c r="AN102" s="193"/>
      <c r="AO102" s="193"/>
      <c r="AP102" s="193"/>
      <c r="AQ102" s="193"/>
      <c r="AR102" s="183"/>
      <c r="AS102" s="183"/>
    </row>
    <row r="103" spans="1:45" ht="71.25" customHeight="1" x14ac:dyDescent="0.2">
      <c r="A103" s="758"/>
      <c r="B103" s="760"/>
      <c r="C103" s="814"/>
      <c r="D103" s="764"/>
      <c r="E103" s="817"/>
      <c r="F103" s="750" t="s">
        <v>246</v>
      </c>
      <c r="G103" s="755" t="s">
        <v>397</v>
      </c>
      <c r="H103" s="122" t="s">
        <v>243</v>
      </c>
      <c r="I103" s="123" t="s">
        <v>401</v>
      </c>
      <c r="J103" s="475" t="s">
        <v>339</v>
      </c>
      <c r="K103" s="52">
        <v>15</v>
      </c>
      <c r="L103" s="476" t="s">
        <v>340</v>
      </c>
      <c r="M103" s="53">
        <v>15</v>
      </c>
      <c r="N103" s="74" t="s">
        <v>341</v>
      </c>
      <c r="O103" s="53">
        <v>15</v>
      </c>
      <c r="P103" s="476" t="s">
        <v>385</v>
      </c>
      <c r="Q103" s="95">
        <v>10</v>
      </c>
      <c r="R103" s="476" t="s">
        <v>343</v>
      </c>
      <c r="S103" s="95">
        <v>15</v>
      </c>
      <c r="T103" s="476" t="s">
        <v>344</v>
      </c>
      <c r="U103" s="53">
        <v>15</v>
      </c>
      <c r="V103" s="490" t="s">
        <v>387</v>
      </c>
      <c r="W103" s="117">
        <v>5</v>
      </c>
      <c r="X103" s="510">
        <v>90</v>
      </c>
      <c r="Y103" s="97" t="s">
        <v>323</v>
      </c>
      <c r="Z103" s="477">
        <v>90</v>
      </c>
      <c r="AA103" s="102" t="s">
        <v>405</v>
      </c>
      <c r="AB103" s="102" t="s">
        <v>405</v>
      </c>
      <c r="AC103" s="102" t="s">
        <v>405</v>
      </c>
      <c r="AD103" s="98" t="s">
        <v>324</v>
      </c>
      <c r="AE103" s="766"/>
      <c r="AF103" s="758"/>
      <c r="AG103" s="740"/>
      <c r="AH103" s="742"/>
      <c r="AI103" s="744"/>
      <c r="AJ103" s="746"/>
      <c r="AK103" s="748"/>
      <c r="AL103" s="183"/>
      <c r="AM103" s="193"/>
      <c r="AN103" s="193"/>
      <c r="AO103" s="193"/>
      <c r="AP103" s="193"/>
      <c r="AQ103" s="193"/>
      <c r="AR103" s="183"/>
      <c r="AS103" s="183"/>
    </row>
    <row r="104" spans="1:45" ht="58.5" customHeight="1" x14ac:dyDescent="0.2">
      <c r="A104" s="758"/>
      <c r="B104" s="760"/>
      <c r="C104" s="814"/>
      <c r="D104" s="764"/>
      <c r="E104" s="817"/>
      <c r="F104" s="751"/>
      <c r="G104" s="753"/>
      <c r="H104" s="122" t="s">
        <v>244</v>
      </c>
      <c r="I104" s="123" t="s">
        <v>402</v>
      </c>
      <c r="J104" s="475" t="s">
        <v>339</v>
      </c>
      <c r="K104" s="52">
        <v>15</v>
      </c>
      <c r="L104" s="476" t="s">
        <v>340</v>
      </c>
      <c r="M104" s="53">
        <v>15</v>
      </c>
      <c r="N104" s="74" t="s">
        <v>341</v>
      </c>
      <c r="O104" s="53">
        <v>15</v>
      </c>
      <c r="P104" s="476" t="s">
        <v>385</v>
      </c>
      <c r="Q104" s="95">
        <v>10</v>
      </c>
      <c r="R104" s="476" t="s">
        <v>343</v>
      </c>
      <c r="S104" s="95">
        <v>15</v>
      </c>
      <c r="T104" s="476" t="s">
        <v>344</v>
      </c>
      <c r="U104" s="53">
        <v>15</v>
      </c>
      <c r="V104" s="490" t="s">
        <v>387</v>
      </c>
      <c r="W104" s="117">
        <v>5</v>
      </c>
      <c r="X104" s="510">
        <v>90</v>
      </c>
      <c r="Y104" s="97" t="s">
        <v>323</v>
      </c>
      <c r="Z104" s="477">
        <v>90</v>
      </c>
      <c r="AA104" s="102" t="s">
        <v>405</v>
      </c>
      <c r="AB104" s="102" t="s">
        <v>405</v>
      </c>
      <c r="AC104" s="102" t="s">
        <v>405</v>
      </c>
      <c r="AD104" s="98" t="s">
        <v>324</v>
      </c>
      <c r="AE104" s="766"/>
      <c r="AF104" s="758"/>
      <c r="AG104" s="740"/>
      <c r="AH104" s="742"/>
      <c r="AI104" s="744"/>
      <c r="AJ104" s="746"/>
      <c r="AK104" s="748"/>
      <c r="AL104" s="183"/>
      <c r="AM104" s="193"/>
      <c r="AN104" s="193"/>
      <c r="AO104" s="193"/>
      <c r="AP104" s="193"/>
      <c r="AQ104" s="193"/>
      <c r="AR104" s="183"/>
      <c r="AS104" s="183"/>
    </row>
    <row r="105" spans="1:45" ht="22.5" customHeight="1" x14ac:dyDescent="0.2">
      <c r="A105" s="758"/>
      <c r="B105" s="760"/>
      <c r="C105" s="814"/>
      <c r="D105" s="764"/>
      <c r="E105" s="817"/>
      <c r="F105" s="752"/>
      <c r="G105" s="754"/>
      <c r="H105" s="122" t="s">
        <v>245</v>
      </c>
      <c r="I105" s="123"/>
      <c r="J105" s="116"/>
      <c r="K105" s="52"/>
      <c r="L105" s="74"/>
      <c r="M105" s="53"/>
      <c r="N105" s="74"/>
      <c r="O105" s="53"/>
      <c r="P105" s="74"/>
      <c r="Q105" s="53"/>
      <c r="R105" s="74"/>
      <c r="S105" s="53"/>
      <c r="T105" s="73"/>
      <c r="U105" s="53"/>
      <c r="V105" s="75"/>
      <c r="W105" s="117"/>
      <c r="X105" s="508"/>
      <c r="Y105" s="54"/>
      <c r="Z105" s="75"/>
      <c r="AA105" s="104"/>
      <c r="AB105" s="103"/>
      <c r="AC105" s="104"/>
      <c r="AD105" s="99"/>
      <c r="AE105" s="766"/>
      <c r="AF105" s="758"/>
      <c r="AG105" s="740"/>
      <c r="AH105" s="742"/>
      <c r="AI105" s="744"/>
      <c r="AJ105" s="746"/>
      <c r="AK105" s="748"/>
      <c r="AL105" s="183"/>
      <c r="AM105" s="193"/>
      <c r="AN105" s="193"/>
      <c r="AO105" s="193"/>
      <c r="AP105" s="193"/>
      <c r="AQ105" s="193"/>
      <c r="AR105" s="183"/>
      <c r="AS105" s="183"/>
    </row>
    <row r="106" spans="1:45" ht="52.5" customHeight="1" x14ac:dyDescent="0.2">
      <c r="A106" s="758"/>
      <c r="B106" s="760"/>
      <c r="C106" s="814"/>
      <c r="D106" s="764"/>
      <c r="E106" s="817"/>
      <c r="F106" s="750" t="s">
        <v>247</v>
      </c>
      <c r="G106" s="755" t="s">
        <v>398</v>
      </c>
      <c r="H106" s="122" t="s">
        <v>243</v>
      </c>
      <c r="I106" s="123" t="s">
        <v>403</v>
      </c>
      <c r="J106" s="475" t="s">
        <v>339</v>
      </c>
      <c r="K106" s="52">
        <v>15</v>
      </c>
      <c r="L106" s="476" t="s">
        <v>340</v>
      </c>
      <c r="M106" s="53">
        <v>15</v>
      </c>
      <c r="N106" s="74" t="s">
        <v>341</v>
      </c>
      <c r="O106" s="53">
        <v>15</v>
      </c>
      <c r="P106" s="476" t="s">
        <v>385</v>
      </c>
      <c r="Q106" s="95">
        <v>10</v>
      </c>
      <c r="R106" s="476" t="s">
        <v>343</v>
      </c>
      <c r="S106" s="95">
        <v>15</v>
      </c>
      <c r="T106" s="476" t="s">
        <v>344</v>
      </c>
      <c r="U106" s="53">
        <v>15</v>
      </c>
      <c r="V106" s="490" t="s">
        <v>387</v>
      </c>
      <c r="W106" s="117">
        <v>5</v>
      </c>
      <c r="X106" s="510">
        <v>90</v>
      </c>
      <c r="Y106" s="97" t="s">
        <v>323</v>
      </c>
      <c r="Z106" s="477">
        <v>90</v>
      </c>
      <c r="AA106" s="102" t="s">
        <v>405</v>
      </c>
      <c r="AB106" s="102" t="s">
        <v>405</v>
      </c>
      <c r="AC106" s="102" t="s">
        <v>405</v>
      </c>
      <c r="AD106" s="98" t="s">
        <v>324</v>
      </c>
      <c r="AE106" s="766"/>
      <c r="AF106" s="758"/>
      <c r="AG106" s="740"/>
      <c r="AH106" s="742"/>
      <c r="AI106" s="744"/>
      <c r="AJ106" s="746"/>
      <c r="AK106" s="748"/>
      <c r="AL106" s="183"/>
      <c r="AM106" s="193"/>
      <c r="AN106" s="193"/>
      <c r="AO106" s="193"/>
      <c r="AP106" s="193"/>
      <c r="AQ106" s="193"/>
      <c r="AR106" s="183"/>
      <c r="AS106" s="183"/>
    </row>
    <row r="107" spans="1:45" ht="57" customHeight="1" x14ac:dyDescent="0.2">
      <c r="A107" s="758"/>
      <c r="B107" s="760"/>
      <c r="C107" s="814"/>
      <c r="D107" s="764"/>
      <c r="E107" s="817"/>
      <c r="F107" s="751"/>
      <c r="G107" s="753"/>
      <c r="H107" s="122" t="s">
        <v>244</v>
      </c>
      <c r="I107" s="123" t="s">
        <v>404</v>
      </c>
      <c r="J107" s="475" t="s">
        <v>339</v>
      </c>
      <c r="K107" s="52">
        <v>15</v>
      </c>
      <c r="L107" s="476" t="s">
        <v>340</v>
      </c>
      <c r="M107" s="53">
        <v>15</v>
      </c>
      <c r="N107" s="74" t="s">
        <v>341</v>
      </c>
      <c r="O107" s="53">
        <v>15</v>
      </c>
      <c r="P107" s="476" t="s">
        <v>385</v>
      </c>
      <c r="Q107" s="95">
        <v>10</v>
      </c>
      <c r="R107" s="476" t="s">
        <v>343</v>
      </c>
      <c r="S107" s="95">
        <v>15</v>
      </c>
      <c r="T107" s="476" t="s">
        <v>344</v>
      </c>
      <c r="U107" s="53">
        <v>15</v>
      </c>
      <c r="V107" s="490" t="s">
        <v>387</v>
      </c>
      <c r="W107" s="117">
        <v>5</v>
      </c>
      <c r="X107" s="510">
        <v>90</v>
      </c>
      <c r="Y107" s="97" t="s">
        <v>323</v>
      </c>
      <c r="Z107" s="477">
        <v>90</v>
      </c>
      <c r="AA107" s="102" t="s">
        <v>405</v>
      </c>
      <c r="AB107" s="102" t="s">
        <v>405</v>
      </c>
      <c r="AC107" s="102" t="s">
        <v>405</v>
      </c>
      <c r="AD107" s="98" t="s">
        <v>324</v>
      </c>
      <c r="AE107" s="766"/>
      <c r="AF107" s="758"/>
      <c r="AG107" s="740"/>
      <c r="AH107" s="742"/>
      <c r="AI107" s="744"/>
      <c r="AJ107" s="746"/>
      <c r="AK107" s="748"/>
      <c r="AL107" s="183"/>
      <c r="AM107" s="193"/>
      <c r="AN107" s="193"/>
      <c r="AO107" s="193"/>
      <c r="AP107" s="193"/>
      <c r="AQ107" s="193"/>
      <c r="AR107" s="183"/>
      <c r="AS107" s="183"/>
    </row>
    <row r="108" spans="1:45" ht="22.5" customHeight="1" x14ac:dyDescent="0.2">
      <c r="A108" s="758"/>
      <c r="B108" s="760"/>
      <c r="C108" s="814"/>
      <c r="D108" s="764"/>
      <c r="E108" s="817"/>
      <c r="F108" s="752"/>
      <c r="G108" s="754"/>
      <c r="H108" s="122" t="s">
        <v>245</v>
      </c>
      <c r="I108" s="123"/>
      <c r="J108" s="116"/>
      <c r="K108" s="52"/>
      <c r="L108" s="74"/>
      <c r="M108" s="53"/>
      <c r="N108" s="74"/>
      <c r="O108" s="53"/>
      <c r="P108" s="74"/>
      <c r="Q108" s="53"/>
      <c r="R108" s="74"/>
      <c r="S108" s="53"/>
      <c r="T108" s="73"/>
      <c r="U108" s="53"/>
      <c r="V108" s="75"/>
      <c r="W108" s="117"/>
      <c r="X108" s="508"/>
      <c r="Y108" s="54"/>
      <c r="Z108" s="75"/>
      <c r="AA108" s="104"/>
      <c r="AB108" s="103"/>
      <c r="AC108" s="104"/>
      <c r="AD108" s="99"/>
      <c r="AE108" s="766"/>
      <c r="AF108" s="758"/>
      <c r="AG108" s="740"/>
      <c r="AH108" s="742"/>
      <c r="AI108" s="744"/>
      <c r="AJ108" s="746"/>
      <c r="AK108" s="748"/>
      <c r="AL108" s="183"/>
      <c r="AM108" s="193"/>
      <c r="AN108" s="193"/>
      <c r="AO108" s="193"/>
      <c r="AP108" s="193"/>
      <c r="AQ108" s="193"/>
      <c r="AR108" s="183"/>
      <c r="AS108" s="183"/>
    </row>
    <row r="109" spans="1:45" ht="22.5" customHeight="1" x14ac:dyDescent="0.2">
      <c r="A109" s="758"/>
      <c r="B109" s="760"/>
      <c r="C109" s="814"/>
      <c r="D109" s="764"/>
      <c r="E109" s="817"/>
      <c r="F109" s="750" t="s">
        <v>248</v>
      </c>
      <c r="G109" s="755"/>
      <c r="H109" s="122" t="s">
        <v>243</v>
      </c>
      <c r="I109" s="123"/>
      <c r="J109" s="116"/>
      <c r="K109" s="52"/>
      <c r="L109" s="74"/>
      <c r="M109" s="53"/>
      <c r="N109" s="74"/>
      <c r="O109" s="53"/>
      <c r="P109" s="74"/>
      <c r="Q109" s="53"/>
      <c r="R109" s="74"/>
      <c r="S109" s="53"/>
      <c r="T109" s="73"/>
      <c r="U109" s="53"/>
      <c r="V109" s="75"/>
      <c r="W109" s="117"/>
      <c r="X109" s="508"/>
      <c r="Y109" s="54"/>
      <c r="Z109" s="75"/>
      <c r="AA109" s="104"/>
      <c r="AB109" s="103"/>
      <c r="AC109" s="104"/>
      <c r="AD109" s="99"/>
      <c r="AE109" s="766"/>
      <c r="AF109" s="758"/>
      <c r="AG109" s="740"/>
      <c r="AH109" s="742"/>
      <c r="AI109" s="744"/>
      <c r="AJ109" s="746"/>
      <c r="AK109" s="748"/>
      <c r="AL109" s="183"/>
      <c r="AM109" s="193"/>
      <c r="AN109" s="193"/>
      <c r="AO109" s="193"/>
      <c r="AP109" s="193"/>
      <c r="AQ109" s="193"/>
      <c r="AR109" s="183"/>
      <c r="AS109" s="183"/>
    </row>
    <row r="110" spans="1:45" ht="22.5" customHeight="1" x14ac:dyDescent="0.2">
      <c r="A110" s="758"/>
      <c r="B110" s="760"/>
      <c r="C110" s="814"/>
      <c r="D110" s="764"/>
      <c r="E110" s="817"/>
      <c r="F110" s="751"/>
      <c r="G110" s="753"/>
      <c r="H110" s="122" t="s">
        <v>244</v>
      </c>
      <c r="I110" s="123"/>
      <c r="J110" s="116"/>
      <c r="K110" s="52"/>
      <c r="L110" s="74"/>
      <c r="M110" s="53"/>
      <c r="N110" s="74"/>
      <c r="O110" s="53"/>
      <c r="P110" s="74"/>
      <c r="Q110" s="53"/>
      <c r="R110" s="74"/>
      <c r="S110" s="53"/>
      <c r="T110" s="73"/>
      <c r="U110" s="53"/>
      <c r="V110" s="75"/>
      <c r="W110" s="117"/>
      <c r="X110" s="508"/>
      <c r="Y110" s="54"/>
      <c r="Z110" s="109"/>
      <c r="AA110" s="104"/>
      <c r="AB110" s="103"/>
      <c r="AC110" s="104"/>
      <c r="AD110" s="99"/>
      <c r="AE110" s="766"/>
      <c r="AF110" s="758"/>
      <c r="AG110" s="740"/>
      <c r="AH110" s="742"/>
      <c r="AI110" s="744"/>
      <c r="AJ110" s="746"/>
      <c r="AK110" s="748"/>
      <c r="AL110" s="183"/>
      <c r="AM110" s="193"/>
      <c r="AN110" s="193"/>
      <c r="AO110" s="193"/>
      <c r="AP110" s="193"/>
      <c r="AQ110" s="193"/>
      <c r="AR110" s="183"/>
      <c r="AS110" s="183"/>
    </row>
    <row r="111" spans="1:45" ht="22.5" customHeight="1" x14ac:dyDescent="0.2">
      <c r="A111" s="758"/>
      <c r="B111" s="760"/>
      <c r="C111" s="814"/>
      <c r="D111" s="764"/>
      <c r="E111" s="817"/>
      <c r="F111" s="752"/>
      <c r="G111" s="754"/>
      <c r="H111" s="122" t="s">
        <v>245</v>
      </c>
      <c r="I111" s="123"/>
      <c r="J111" s="116"/>
      <c r="K111" s="52"/>
      <c r="L111" s="74"/>
      <c r="M111" s="53"/>
      <c r="N111" s="74"/>
      <c r="O111" s="53"/>
      <c r="P111" s="74"/>
      <c r="Q111" s="53"/>
      <c r="R111" s="74"/>
      <c r="S111" s="53"/>
      <c r="T111" s="73"/>
      <c r="U111" s="53"/>
      <c r="V111" s="75"/>
      <c r="W111" s="117"/>
      <c r="X111" s="508"/>
      <c r="Y111" s="54"/>
      <c r="Z111" s="109"/>
      <c r="AA111" s="104"/>
      <c r="AB111" s="103"/>
      <c r="AC111" s="104"/>
      <c r="AD111" s="99"/>
      <c r="AE111" s="766"/>
      <c r="AF111" s="758"/>
      <c r="AG111" s="740"/>
      <c r="AH111" s="742"/>
      <c r="AI111" s="744"/>
      <c r="AJ111" s="746"/>
      <c r="AK111" s="748"/>
      <c r="AL111" s="183"/>
      <c r="AM111" s="193"/>
      <c r="AN111" s="193"/>
      <c r="AO111" s="193"/>
      <c r="AP111" s="193"/>
      <c r="AQ111" s="193"/>
      <c r="AR111" s="183"/>
      <c r="AS111" s="183"/>
    </row>
    <row r="112" spans="1:45" ht="22.5" customHeight="1" x14ac:dyDescent="0.2">
      <c r="A112" s="758"/>
      <c r="B112" s="760"/>
      <c r="C112" s="814"/>
      <c r="D112" s="764"/>
      <c r="E112" s="817"/>
      <c r="F112" s="750" t="s">
        <v>249</v>
      </c>
      <c r="G112" s="755"/>
      <c r="H112" s="122" t="s">
        <v>243</v>
      </c>
      <c r="I112" s="123"/>
      <c r="J112" s="116"/>
      <c r="K112" s="52"/>
      <c r="L112" s="74"/>
      <c r="M112" s="53"/>
      <c r="N112" s="74"/>
      <c r="O112" s="53"/>
      <c r="P112" s="74"/>
      <c r="Q112" s="53"/>
      <c r="R112" s="74"/>
      <c r="S112" s="53"/>
      <c r="T112" s="73"/>
      <c r="U112" s="53"/>
      <c r="V112" s="75"/>
      <c r="W112" s="117"/>
      <c r="X112" s="508"/>
      <c r="Y112" s="54"/>
      <c r="Z112" s="109"/>
      <c r="AA112" s="104"/>
      <c r="AB112" s="103"/>
      <c r="AC112" s="104"/>
      <c r="AD112" s="99"/>
      <c r="AE112" s="766"/>
      <c r="AF112" s="758"/>
      <c r="AG112" s="740"/>
      <c r="AH112" s="742"/>
      <c r="AI112" s="744"/>
      <c r="AJ112" s="746"/>
      <c r="AK112" s="748"/>
      <c r="AL112" s="183"/>
      <c r="AM112" s="193"/>
      <c r="AN112" s="193"/>
      <c r="AO112" s="193"/>
      <c r="AP112" s="193"/>
      <c r="AQ112" s="193"/>
      <c r="AR112" s="183"/>
      <c r="AS112" s="183"/>
    </row>
    <row r="113" spans="1:45" ht="22.5" customHeight="1" x14ac:dyDescent="0.2">
      <c r="A113" s="758"/>
      <c r="B113" s="760"/>
      <c r="C113" s="814"/>
      <c r="D113" s="764"/>
      <c r="E113" s="817"/>
      <c r="F113" s="751"/>
      <c r="G113" s="753"/>
      <c r="H113" s="122" t="s">
        <v>244</v>
      </c>
      <c r="I113" s="123"/>
      <c r="J113" s="116"/>
      <c r="K113" s="52"/>
      <c r="L113" s="74"/>
      <c r="M113" s="53"/>
      <c r="N113" s="74"/>
      <c r="O113" s="53"/>
      <c r="P113" s="74"/>
      <c r="Q113" s="53"/>
      <c r="R113" s="74"/>
      <c r="S113" s="53"/>
      <c r="T113" s="73"/>
      <c r="U113" s="53"/>
      <c r="V113" s="75"/>
      <c r="W113" s="117"/>
      <c r="X113" s="508"/>
      <c r="Y113" s="54"/>
      <c r="Z113" s="109"/>
      <c r="AA113" s="104"/>
      <c r="AB113" s="103"/>
      <c r="AC113" s="104"/>
      <c r="AD113" s="99"/>
      <c r="AE113" s="766"/>
      <c r="AF113" s="758"/>
      <c r="AG113" s="740"/>
      <c r="AH113" s="742"/>
      <c r="AI113" s="744"/>
      <c r="AJ113" s="746"/>
      <c r="AK113" s="748"/>
      <c r="AL113" s="183"/>
      <c r="AM113" s="193"/>
      <c r="AN113" s="193"/>
      <c r="AO113" s="193"/>
      <c r="AP113" s="193"/>
      <c r="AQ113" s="193"/>
      <c r="AR113" s="183"/>
      <c r="AS113" s="183"/>
    </row>
    <row r="114" spans="1:45" ht="22.5" customHeight="1" thickBot="1" x14ac:dyDescent="0.25">
      <c r="A114" s="759"/>
      <c r="B114" s="761"/>
      <c r="C114" s="815"/>
      <c r="D114" s="765"/>
      <c r="E114" s="818"/>
      <c r="F114" s="756"/>
      <c r="G114" s="757"/>
      <c r="H114" s="124" t="s">
        <v>245</v>
      </c>
      <c r="I114" s="125"/>
      <c r="J114" s="118"/>
      <c r="K114" s="87"/>
      <c r="L114" s="88"/>
      <c r="M114" s="89"/>
      <c r="N114" s="88"/>
      <c r="O114" s="89"/>
      <c r="P114" s="88"/>
      <c r="Q114" s="89"/>
      <c r="R114" s="88"/>
      <c r="S114" s="89"/>
      <c r="T114" s="86"/>
      <c r="U114" s="89"/>
      <c r="V114" s="90"/>
      <c r="W114" s="119"/>
      <c r="X114" s="509"/>
      <c r="Y114" s="507"/>
      <c r="Z114" s="489"/>
      <c r="AA114" s="106"/>
      <c r="AB114" s="105"/>
      <c r="AC114" s="106"/>
      <c r="AD114" s="100"/>
      <c r="AE114" s="767"/>
      <c r="AF114" s="759"/>
      <c r="AG114" s="741"/>
      <c r="AH114" s="743"/>
      <c r="AI114" s="745"/>
      <c r="AJ114" s="747"/>
      <c r="AK114" s="749"/>
      <c r="AL114" s="183"/>
      <c r="AM114" s="193"/>
      <c r="AN114" s="193"/>
      <c r="AO114" s="193"/>
      <c r="AP114" s="193"/>
      <c r="AQ114" s="193"/>
      <c r="AR114" s="183"/>
      <c r="AS114" s="183"/>
    </row>
    <row r="115" spans="1:45" ht="56.25" customHeight="1" x14ac:dyDescent="0.2">
      <c r="A115" s="758" t="str">
        <f>'2 Contexto e Identificación'!$A$17</f>
        <v>R8</v>
      </c>
      <c r="B115" s="760" t="str">
        <f>+'2 Contexto e Identificación'!$E$17</f>
        <v>Posibilidad de recibir o solicitar cualquier dàdiva o beneficio a nombre propio o de terceros. Con el fin incumplir al seguimiento de informes de ley</v>
      </c>
      <c r="C115" s="814" t="str">
        <f>+'5 Mapa Calor Inherente'!$C$17</f>
        <v>Rara Vez</v>
      </c>
      <c r="D115" s="764" t="str">
        <f>+'5 Mapa Calor Inherente'!$D$17</f>
        <v>Menor</v>
      </c>
      <c r="E115" s="817" t="str">
        <f>+'5 Mapa Calor Inherente'!$E$17</f>
        <v>Leve</v>
      </c>
      <c r="F115" s="751" t="s">
        <v>242</v>
      </c>
      <c r="G115" s="753" t="s">
        <v>429</v>
      </c>
      <c r="H115" s="120" t="s">
        <v>243</v>
      </c>
      <c r="I115" s="121" t="s">
        <v>430</v>
      </c>
      <c r="J115" s="475" t="s">
        <v>339</v>
      </c>
      <c r="K115" s="60">
        <v>15</v>
      </c>
      <c r="L115" s="476" t="s">
        <v>340</v>
      </c>
      <c r="M115" s="95">
        <v>15</v>
      </c>
      <c r="N115" s="74" t="s">
        <v>341</v>
      </c>
      <c r="O115" s="95">
        <v>15</v>
      </c>
      <c r="P115" s="476" t="s">
        <v>342</v>
      </c>
      <c r="Q115" s="95">
        <v>15</v>
      </c>
      <c r="R115" s="476" t="s">
        <v>343</v>
      </c>
      <c r="S115" s="95">
        <v>15</v>
      </c>
      <c r="T115" s="476" t="s">
        <v>344</v>
      </c>
      <c r="U115" s="95">
        <v>15</v>
      </c>
      <c r="V115" s="476" t="s">
        <v>345</v>
      </c>
      <c r="W115" s="115">
        <v>10</v>
      </c>
      <c r="X115" s="510">
        <v>100</v>
      </c>
      <c r="Y115" s="468" t="s">
        <v>323</v>
      </c>
      <c r="Z115" s="477">
        <v>100</v>
      </c>
      <c r="AA115" s="102" t="s">
        <v>323</v>
      </c>
      <c r="AB115" s="102" t="s">
        <v>323</v>
      </c>
      <c r="AC115" s="102" t="s">
        <v>323</v>
      </c>
      <c r="AD115" s="98" t="s">
        <v>324</v>
      </c>
      <c r="AE115" s="766" t="s">
        <v>323</v>
      </c>
      <c r="AF115" s="758" t="s">
        <v>323</v>
      </c>
      <c r="AG115" s="740"/>
      <c r="AH115" s="742"/>
      <c r="AI115" s="744" t="s">
        <v>380</v>
      </c>
      <c r="AJ115" s="746" t="s">
        <v>208</v>
      </c>
      <c r="AK115" s="748" t="s">
        <v>221</v>
      </c>
      <c r="AL115" s="183"/>
      <c r="AM115" s="193"/>
      <c r="AN115" s="193"/>
      <c r="AO115" s="193"/>
      <c r="AP115" s="193"/>
      <c r="AQ115" s="193"/>
      <c r="AR115" s="183"/>
      <c r="AS115" s="183"/>
    </row>
    <row r="116" spans="1:45" ht="51" customHeight="1" x14ac:dyDescent="0.2">
      <c r="A116" s="758"/>
      <c r="B116" s="760"/>
      <c r="C116" s="814"/>
      <c r="D116" s="764"/>
      <c r="E116" s="817"/>
      <c r="F116" s="751"/>
      <c r="G116" s="753"/>
      <c r="H116" s="122" t="s">
        <v>244</v>
      </c>
      <c r="I116" s="123" t="s">
        <v>431</v>
      </c>
      <c r="J116" s="475" t="s">
        <v>339</v>
      </c>
      <c r="K116" s="52">
        <v>15</v>
      </c>
      <c r="L116" s="476" t="s">
        <v>340</v>
      </c>
      <c r="M116" s="53">
        <v>15</v>
      </c>
      <c r="N116" s="74" t="s">
        <v>341</v>
      </c>
      <c r="O116" s="53">
        <v>15</v>
      </c>
      <c r="P116" s="476" t="s">
        <v>342</v>
      </c>
      <c r="Q116" s="53">
        <v>15</v>
      </c>
      <c r="R116" s="476" t="s">
        <v>343</v>
      </c>
      <c r="S116" s="53">
        <v>15</v>
      </c>
      <c r="T116" s="476" t="s">
        <v>344</v>
      </c>
      <c r="U116" s="53">
        <v>15</v>
      </c>
      <c r="V116" s="476" t="s">
        <v>345</v>
      </c>
      <c r="W116" s="117">
        <v>10</v>
      </c>
      <c r="X116" s="508">
        <v>100</v>
      </c>
      <c r="Y116" s="468" t="s">
        <v>323</v>
      </c>
      <c r="Z116" s="477">
        <v>100</v>
      </c>
      <c r="AA116" s="102" t="s">
        <v>323</v>
      </c>
      <c r="AB116" s="102" t="s">
        <v>323</v>
      </c>
      <c r="AC116" s="102" t="s">
        <v>323</v>
      </c>
      <c r="AD116" s="98" t="s">
        <v>324</v>
      </c>
      <c r="AE116" s="766"/>
      <c r="AF116" s="758"/>
      <c r="AG116" s="740"/>
      <c r="AH116" s="742"/>
      <c r="AI116" s="744"/>
      <c r="AJ116" s="746"/>
      <c r="AK116" s="748"/>
      <c r="AL116" s="183"/>
      <c r="AM116" s="193"/>
      <c r="AN116" s="193"/>
      <c r="AO116" s="193"/>
      <c r="AP116" s="193"/>
      <c r="AQ116" s="193"/>
      <c r="AR116" s="183"/>
      <c r="AS116" s="183"/>
    </row>
    <row r="117" spans="1:45" ht="22.5" customHeight="1" x14ac:dyDescent="0.2">
      <c r="A117" s="758"/>
      <c r="B117" s="760"/>
      <c r="C117" s="814"/>
      <c r="D117" s="764"/>
      <c r="E117" s="817"/>
      <c r="F117" s="752"/>
      <c r="G117" s="754"/>
      <c r="H117" s="122" t="s">
        <v>245</v>
      </c>
      <c r="I117" s="123"/>
      <c r="J117" s="116"/>
      <c r="K117" s="52"/>
      <c r="L117" s="74"/>
      <c r="M117" s="53"/>
      <c r="N117" s="74"/>
      <c r="O117" s="53"/>
      <c r="P117" s="74"/>
      <c r="Q117" s="53"/>
      <c r="R117" s="74"/>
      <c r="S117" s="53"/>
      <c r="T117" s="73"/>
      <c r="U117" s="53"/>
      <c r="V117" s="75"/>
      <c r="W117" s="117"/>
      <c r="X117" s="508"/>
      <c r="Y117" s="468"/>
      <c r="Z117" s="75"/>
      <c r="AA117" s="104"/>
      <c r="AB117" s="103"/>
      <c r="AC117" s="104"/>
      <c r="AD117" s="99"/>
      <c r="AE117" s="766"/>
      <c r="AF117" s="758"/>
      <c r="AG117" s="740"/>
      <c r="AH117" s="742"/>
      <c r="AI117" s="744"/>
      <c r="AJ117" s="746"/>
      <c r="AK117" s="748"/>
      <c r="AL117" s="183"/>
      <c r="AM117" s="193"/>
      <c r="AN117" s="193"/>
      <c r="AO117" s="193"/>
      <c r="AP117" s="193"/>
      <c r="AQ117" s="193"/>
      <c r="AR117" s="183"/>
      <c r="AS117" s="183"/>
    </row>
    <row r="118" spans="1:45" ht="55.5" customHeight="1" x14ac:dyDescent="0.2">
      <c r="A118" s="758"/>
      <c r="B118" s="760"/>
      <c r="C118" s="814"/>
      <c r="D118" s="764"/>
      <c r="E118" s="817"/>
      <c r="F118" s="750" t="s">
        <v>246</v>
      </c>
      <c r="G118" s="755" t="s">
        <v>432</v>
      </c>
      <c r="H118" s="122" t="s">
        <v>243</v>
      </c>
      <c r="I118" s="123" t="s">
        <v>433</v>
      </c>
      <c r="J118" s="475" t="s">
        <v>339</v>
      </c>
      <c r="K118" s="52">
        <v>15</v>
      </c>
      <c r="L118" s="476" t="s">
        <v>340</v>
      </c>
      <c r="M118" s="53">
        <v>15</v>
      </c>
      <c r="N118" s="74" t="s">
        <v>341</v>
      </c>
      <c r="O118" s="53">
        <v>15</v>
      </c>
      <c r="P118" s="476" t="s">
        <v>342</v>
      </c>
      <c r="Q118" s="53">
        <v>15</v>
      </c>
      <c r="R118" s="476" t="s">
        <v>343</v>
      </c>
      <c r="S118" s="53">
        <v>15</v>
      </c>
      <c r="T118" s="476" t="s">
        <v>344</v>
      </c>
      <c r="U118" s="53">
        <v>15</v>
      </c>
      <c r="V118" s="476" t="s">
        <v>345</v>
      </c>
      <c r="W118" s="117">
        <v>10</v>
      </c>
      <c r="X118" s="508">
        <v>100</v>
      </c>
      <c r="Y118" s="468" t="s">
        <v>323</v>
      </c>
      <c r="Z118" s="477">
        <v>100</v>
      </c>
      <c r="AA118" s="102" t="s">
        <v>323</v>
      </c>
      <c r="AB118" s="102" t="s">
        <v>323</v>
      </c>
      <c r="AC118" s="102" t="s">
        <v>323</v>
      </c>
      <c r="AD118" s="98" t="s">
        <v>324</v>
      </c>
      <c r="AE118" s="766"/>
      <c r="AF118" s="758"/>
      <c r="AG118" s="740"/>
      <c r="AH118" s="742"/>
      <c r="AI118" s="744"/>
      <c r="AJ118" s="746"/>
      <c r="AK118" s="748"/>
      <c r="AL118" s="183"/>
      <c r="AM118" s="193"/>
      <c r="AN118" s="193"/>
      <c r="AO118" s="193"/>
      <c r="AP118" s="193"/>
      <c r="AQ118" s="193"/>
      <c r="AR118" s="183"/>
      <c r="AS118" s="183"/>
    </row>
    <row r="119" spans="1:45" ht="49.5" customHeight="1" x14ac:dyDescent="0.2">
      <c r="A119" s="758"/>
      <c r="B119" s="760"/>
      <c r="C119" s="814"/>
      <c r="D119" s="764"/>
      <c r="E119" s="817"/>
      <c r="F119" s="751"/>
      <c r="G119" s="753"/>
      <c r="H119" s="122" t="s">
        <v>244</v>
      </c>
      <c r="I119" s="123" t="s">
        <v>434</v>
      </c>
      <c r="J119" s="475" t="s">
        <v>339</v>
      </c>
      <c r="K119" s="52">
        <v>15</v>
      </c>
      <c r="L119" s="476" t="s">
        <v>340</v>
      </c>
      <c r="M119" s="53">
        <v>15</v>
      </c>
      <c r="N119" s="74" t="s">
        <v>341</v>
      </c>
      <c r="O119" s="53">
        <v>15</v>
      </c>
      <c r="P119" s="476" t="s">
        <v>342</v>
      </c>
      <c r="Q119" s="53">
        <v>15</v>
      </c>
      <c r="R119" s="476" t="s">
        <v>343</v>
      </c>
      <c r="S119" s="53">
        <v>15</v>
      </c>
      <c r="T119" s="476" t="s">
        <v>344</v>
      </c>
      <c r="U119" s="53">
        <v>15</v>
      </c>
      <c r="V119" s="476" t="s">
        <v>345</v>
      </c>
      <c r="W119" s="117">
        <v>10</v>
      </c>
      <c r="X119" s="508">
        <v>100</v>
      </c>
      <c r="Y119" s="468" t="s">
        <v>323</v>
      </c>
      <c r="Z119" s="477">
        <v>100</v>
      </c>
      <c r="AA119" s="102" t="s">
        <v>323</v>
      </c>
      <c r="AB119" s="102" t="s">
        <v>323</v>
      </c>
      <c r="AC119" s="102" t="s">
        <v>323</v>
      </c>
      <c r="AD119" s="98" t="s">
        <v>324</v>
      </c>
      <c r="AE119" s="766"/>
      <c r="AF119" s="758"/>
      <c r="AG119" s="740"/>
      <c r="AH119" s="742"/>
      <c r="AI119" s="744"/>
      <c r="AJ119" s="746"/>
      <c r="AK119" s="748"/>
      <c r="AL119" s="183"/>
      <c r="AM119" s="193"/>
      <c r="AN119" s="193"/>
      <c r="AO119" s="193"/>
      <c r="AP119" s="193"/>
      <c r="AQ119" s="193"/>
      <c r="AR119" s="183"/>
      <c r="AS119" s="183"/>
    </row>
    <row r="120" spans="1:45" ht="22.5" customHeight="1" x14ac:dyDescent="0.2">
      <c r="A120" s="758"/>
      <c r="B120" s="760"/>
      <c r="C120" s="814"/>
      <c r="D120" s="764"/>
      <c r="E120" s="817"/>
      <c r="F120" s="752"/>
      <c r="G120" s="754"/>
      <c r="H120" s="122" t="s">
        <v>245</v>
      </c>
      <c r="I120" s="123"/>
      <c r="J120" s="116"/>
      <c r="K120" s="52"/>
      <c r="L120" s="74"/>
      <c r="M120" s="53"/>
      <c r="N120" s="74"/>
      <c r="O120" s="53"/>
      <c r="P120" s="74"/>
      <c r="Q120" s="53"/>
      <c r="R120" s="74"/>
      <c r="S120" s="53"/>
      <c r="T120" s="73"/>
      <c r="U120" s="53"/>
      <c r="V120" s="75"/>
      <c r="W120" s="117"/>
      <c r="X120" s="508"/>
      <c r="Y120" s="54"/>
      <c r="Z120" s="109"/>
      <c r="AA120" s="104"/>
      <c r="AB120" s="103"/>
      <c r="AC120" s="104"/>
      <c r="AD120" s="99"/>
      <c r="AE120" s="766"/>
      <c r="AF120" s="758"/>
      <c r="AG120" s="740"/>
      <c r="AH120" s="742"/>
      <c r="AI120" s="744"/>
      <c r="AJ120" s="746"/>
      <c r="AK120" s="748"/>
      <c r="AL120" s="183"/>
      <c r="AM120" s="193"/>
      <c r="AN120" s="193"/>
      <c r="AO120" s="193"/>
      <c r="AP120" s="193"/>
      <c r="AQ120" s="193"/>
      <c r="AR120" s="183"/>
      <c r="AS120" s="183"/>
    </row>
    <row r="121" spans="1:45" ht="22.5" customHeight="1" x14ac:dyDescent="0.2">
      <c r="A121" s="758"/>
      <c r="B121" s="760"/>
      <c r="C121" s="814"/>
      <c r="D121" s="764"/>
      <c r="E121" s="817"/>
      <c r="F121" s="750" t="s">
        <v>247</v>
      </c>
      <c r="G121" s="755"/>
      <c r="H121" s="122" t="s">
        <v>243</v>
      </c>
      <c r="I121" s="123"/>
      <c r="J121" s="116"/>
      <c r="K121" s="52"/>
      <c r="L121" s="74"/>
      <c r="M121" s="53"/>
      <c r="N121" s="74"/>
      <c r="O121" s="53"/>
      <c r="P121" s="74"/>
      <c r="Q121" s="53"/>
      <c r="R121" s="74"/>
      <c r="S121" s="53"/>
      <c r="T121" s="73"/>
      <c r="U121" s="53"/>
      <c r="V121" s="75"/>
      <c r="W121" s="117"/>
      <c r="X121" s="508"/>
      <c r="Y121" s="54"/>
      <c r="Z121" s="109"/>
      <c r="AA121" s="104"/>
      <c r="AB121" s="103"/>
      <c r="AC121" s="104"/>
      <c r="AD121" s="99"/>
      <c r="AE121" s="766"/>
      <c r="AF121" s="758"/>
      <c r="AG121" s="740"/>
      <c r="AH121" s="742"/>
      <c r="AI121" s="744"/>
      <c r="AJ121" s="746"/>
      <c r="AK121" s="748"/>
      <c r="AL121" s="183"/>
      <c r="AM121" s="193"/>
      <c r="AN121" s="193"/>
      <c r="AO121" s="193"/>
      <c r="AP121" s="193"/>
      <c r="AQ121" s="193"/>
      <c r="AR121" s="183"/>
      <c r="AS121" s="183"/>
    </row>
    <row r="122" spans="1:45" ht="22.5" customHeight="1" x14ac:dyDescent="0.2">
      <c r="A122" s="758"/>
      <c r="B122" s="760"/>
      <c r="C122" s="814"/>
      <c r="D122" s="764"/>
      <c r="E122" s="817"/>
      <c r="F122" s="751"/>
      <c r="G122" s="753"/>
      <c r="H122" s="122" t="s">
        <v>244</v>
      </c>
      <c r="I122" s="123"/>
      <c r="J122" s="116"/>
      <c r="K122" s="52"/>
      <c r="L122" s="74"/>
      <c r="M122" s="53"/>
      <c r="N122" s="74"/>
      <c r="O122" s="53"/>
      <c r="P122" s="74"/>
      <c r="Q122" s="53"/>
      <c r="R122" s="74"/>
      <c r="S122" s="53"/>
      <c r="T122" s="73"/>
      <c r="U122" s="53"/>
      <c r="V122" s="75"/>
      <c r="W122" s="117"/>
      <c r="X122" s="508"/>
      <c r="Y122" s="54"/>
      <c r="Z122" s="109"/>
      <c r="AA122" s="104"/>
      <c r="AB122" s="103"/>
      <c r="AC122" s="104"/>
      <c r="AD122" s="99"/>
      <c r="AE122" s="766"/>
      <c r="AF122" s="758"/>
      <c r="AG122" s="740"/>
      <c r="AH122" s="742"/>
      <c r="AI122" s="744"/>
      <c r="AJ122" s="746"/>
      <c r="AK122" s="748"/>
      <c r="AL122" s="183"/>
      <c r="AM122" s="193"/>
      <c r="AN122" s="193"/>
      <c r="AO122" s="193"/>
      <c r="AP122" s="193"/>
      <c r="AQ122" s="193"/>
      <c r="AR122" s="183"/>
      <c r="AS122" s="183"/>
    </row>
    <row r="123" spans="1:45" ht="22.5" customHeight="1" x14ac:dyDescent="0.2">
      <c r="A123" s="758"/>
      <c r="B123" s="760"/>
      <c r="C123" s="814"/>
      <c r="D123" s="764"/>
      <c r="E123" s="817"/>
      <c r="F123" s="752"/>
      <c r="G123" s="754"/>
      <c r="H123" s="122" t="s">
        <v>245</v>
      </c>
      <c r="I123" s="123"/>
      <c r="J123" s="116"/>
      <c r="K123" s="52"/>
      <c r="L123" s="74"/>
      <c r="M123" s="53"/>
      <c r="N123" s="74"/>
      <c r="O123" s="53"/>
      <c r="P123" s="74"/>
      <c r="Q123" s="53"/>
      <c r="R123" s="74"/>
      <c r="S123" s="53"/>
      <c r="T123" s="73"/>
      <c r="U123" s="53"/>
      <c r="V123" s="75"/>
      <c r="W123" s="117"/>
      <c r="X123" s="508"/>
      <c r="Y123" s="54"/>
      <c r="Z123" s="109"/>
      <c r="AA123" s="104"/>
      <c r="AB123" s="103"/>
      <c r="AC123" s="104"/>
      <c r="AD123" s="99"/>
      <c r="AE123" s="766"/>
      <c r="AF123" s="758"/>
      <c r="AG123" s="740"/>
      <c r="AH123" s="742"/>
      <c r="AI123" s="744"/>
      <c r="AJ123" s="746"/>
      <c r="AK123" s="748"/>
      <c r="AL123" s="183"/>
      <c r="AM123" s="193"/>
      <c r="AN123" s="193"/>
      <c r="AO123" s="193"/>
      <c r="AP123" s="193"/>
      <c r="AQ123" s="193"/>
      <c r="AR123" s="183"/>
      <c r="AS123" s="183"/>
    </row>
    <row r="124" spans="1:45" ht="22.5" customHeight="1" x14ac:dyDescent="0.2">
      <c r="A124" s="758"/>
      <c r="B124" s="760"/>
      <c r="C124" s="814"/>
      <c r="D124" s="764"/>
      <c r="E124" s="817"/>
      <c r="F124" s="750" t="s">
        <v>248</v>
      </c>
      <c r="G124" s="755"/>
      <c r="H124" s="122" t="s">
        <v>243</v>
      </c>
      <c r="I124" s="123"/>
      <c r="J124" s="116"/>
      <c r="K124" s="52"/>
      <c r="L124" s="74"/>
      <c r="M124" s="53"/>
      <c r="N124" s="74"/>
      <c r="O124" s="53"/>
      <c r="P124" s="74"/>
      <c r="Q124" s="53"/>
      <c r="R124" s="74"/>
      <c r="S124" s="53"/>
      <c r="T124" s="73"/>
      <c r="U124" s="53"/>
      <c r="V124" s="75"/>
      <c r="W124" s="117"/>
      <c r="X124" s="508"/>
      <c r="Y124" s="54"/>
      <c r="Z124" s="109"/>
      <c r="AA124" s="104"/>
      <c r="AB124" s="103"/>
      <c r="AC124" s="104"/>
      <c r="AD124" s="99"/>
      <c r="AE124" s="766"/>
      <c r="AF124" s="758"/>
      <c r="AG124" s="740"/>
      <c r="AH124" s="742"/>
      <c r="AI124" s="744"/>
      <c r="AJ124" s="746"/>
      <c r="AK124" s="748"/>
      <c r="AL124" s="183"/>
      <c r="AM124" s="193"/>
      <c r="AN124" s="193"/>
      <c r="AO124" s="193"/>
      <c r="AP124" s="193"/>
      <c r="AQ124" s="193"/>
      <c r="AR124" s="183"/>
      <c r="AS124" s="183"/>
    </row>
    <row r="125" spans="1:45" ht="22.5" customHeight="1" x14ac:dyDescent="0.2">
      <c r="A125" s="758"/>
      <c r="B125" s="760"/>
      <c r="C125" s="814"/>
      <c r="D125" s="764"/>
      <c r="E125" s="817"/>
      <c r="F125" s="751"/>
      <c r="G125" s="753"/>
      <c r="H125" s="122" t="s">
        <v>244</v>
      </c>
      <c r="I125" s="123"/>
      <c r="J125" s="116"/>
      <c r="K125" s="52"/>
      <c r="L125" s="74"/>
      <c r="M125" s="53"/>
      <c r="N125" s="74"/>
      <c r="O125" s="53"/>
      <c r="P125" s="74"/>
      <c r="Q125" s="53"/>
      <c r="R125" s="74"/>
      <c r="S125" s="53"/>
      <c r="T125" s="73"/>
      <c r="U125" s="53"/>
      <c r="V125" s="75"/>
      <c r="W125" s="117"/>
      <c r="X125" s="508"/>
      <c r="Y125" s="54"/>
      <c r="Z125" s="109"/>
      <c r="AA125" s="104"/>
      <c r="AB125" s="103"/>
      <c r="AC125" s="104"/>
      <c r="AD125" s="99"/>
      <c r="AE125" s="766"/>
      <c r="AF125" s="758"/>
      <c r="AG125" s="740"/>
      <c r="AH125" s="742"/>
      <c r="AI125" s="744"/>
      <c r="AJ125" s="746"/>
      <c r="AK125" s="748"/>
      <c r="AL125" s="183"/>
      <c r="AM125" s="193"/>
      <c r="AN125" s="193"/>
      <c r="AO125" s="193"/>
      <c r="AP125" s="193"/>
      <c r="AQ125" s="193"/>
      <c r="AR125" s="183"/>
      <c r="AS125" s="183"/>
    </row>
    <row r="126" spans="1:45" ht="22.5" customHeight="1" x14ac:dyDescent="0.2">
      <c r="A126" s="758"/>
      <c r="B126" s="760"/>
      <c r="C126" s="814"/>
      <c r="D126" s="764"/>
      <c r="E126" s="817"/>
      <c r="F126" s="752"/>
      <c r="G126" s="754"/>
      <c r="H126" s="122" t="s">
        <v>245</v>
      </c>
      <c r="I126" s="123"/>
      <c r="J126" s="116"/>
      <c r="K126" s="52"/>
      <c r="L126" s="74"/>
      <c r="M126" s="53"/>
      <c r="N126" s="74"/>
      <c r="O126" s="53"/>
      <c r="P126" s="74"/>
      <c r="Q126" s="53"/>
      <c r="R126" s="74"/>
      <c r="S126" s="53"/>
      <c r="T126" s="73"/>
      <c r="U126" s="53"/>
      <c r="V126" s="75"/>
      <c r="W126" s="117"/>
      <c r="X126" s="508"/>
      <c r="Y126" s="54"/>
      <c r="Z126" s="109"/>
      <c r="AA126" s="104"/>
      <c r="AB126" s="103"/>
      <c r="AC126" s="104"/>
      <c r="AD126" s="99"/>
      <c r="AE126" s="766"/>
      <c r="AF126" s="758"/>
      <c r="AG126" s="740"/>
      <c r="AH126" s="742"/>
      <c r="AI126" s="744"/>
      <c r="AJ126" s="746"/>
      <c r="AK126" s="748"/>
      <c r="AL126" s="183"/>
      <c r="AM126" s="193"/>
      <c r="AN126" s="193"/>
      <c r="AO126" s="193"/>
      <c r="AP126" s="193"/>
      <c r="AQ126" s="193"/>
      <c r="AR126" s="183"/>
      <c r="AS126" s="183"/>
    </row>
    <row r="127" spans="1:45" ht="22.5" customHeight="1" x14ac:dyDescent="0.2">
      <c r="A127" s="758"/>
      <c r="B127" s="760"/>
      <c r="C127" s="814"/>
      <c r="D127" s="764"/>
      <c r="E127" s="817"/>
      <c r="F127" s="750" t="s">
        <v>249</v>
      </c>
      <c r="G127" s="755"/>
      <c r="H127" s="122" t="s">
        <v>243</v>
      </c>
      <c r="I127" s="123"/>
      <c r="J127" s="116"/>
      <c r="K127" s="52"/>
      <c r="L127" s="74"/>
      <c r="M127" s="53"/>
      <c r="N127" s="74"/>
      <c r="O127" s="53"/>
      <c r="P127" s="74"/>
      <c r="Q127" s="53"/>
      <c r="R127" s="74"/>
      <c r="S127" s="53"/>
      <c r="T127" s="73"/>
      <c r="U127" s="53"/>
      <c r="V127" s="75"/>
      <c r="W127" s="117"/>
      <c r="X127" s="508"/>
      <c r="Y127" s="54"/>
      <c r="Z127" s="109"/>
      <c r="AA127" s="104"/>
      <c r="AB127" s="103"/>
      <c r="AC127" s="104"/>
      <c r="AD127" s="99"/>
      <c r="AE127" s="766"/>
      <c r="AF127" s="758"/>
      <c r="AG127" s="740"/>
      <c r="AH127" s="742"/>
      <c r="AI127" s="744"/>
      <c r="AJ127" s="746"/>
      <c r="AK127" s="748"/>
      <c r="AL127" s="183"/>
      <c r="AM127" s="193"/>
      <c r="AN127" s="193"/>
      <c r="AO127" s="193"/>
      <c r="AP127" s="193"/>
      <c r="AQ127" s="193"/>
      <c r="AR127" s="183"/>
      <c r="AS127" s="183"/>
    </row>
    <row r="128" spans="1:45" ht="22.5" customHeight="1" x14ac:dyDescent="0.2">
      <c r="A128" s="758"/>
      <c r="B128" s="760"/>
      <c r="C128" s="814"/>
      <c r="D128" s="764"/>
      <c r="E128" s="817"/>
      <c r="F128" s="751"/>
      <c r="G128" s="753"/>
      <c r="H128" s="122" t="s">
        <v>244</v>
      </c>
      <c r="I128" s="123"/>
      <c r="J128" s="116"/>
      <c r="K128" s="52"/>
      <c r="L128" s="74"/>
      <c r="M128" s="53"/>
      <c r="N128" s="74"/>
      <c r="O128" s="53"/>
      <c r="P128" s="74"/>
      <c r="Q128" s="53"/>
      <c r="R128" s="74"/>
      <c r="S128" s="53"/>
      <c r="T128" s="73"/>
      <c r="U128" s="53"/>
      <c r="V128" s="75"/>
      <c r="W128" s="117"/>
      <c r="X128" s="508"/>
      <c r="Y128" s="54"/>
      <c r="Z128" s="109"/>
      <c r="AA128" s="104"/>
      <c r="AB128" s="103"/>
      <c r="AC128" s="104"/>
      <c r="AD128" s="99"/>
      <c r="AE128" s="766"/>
      <c r="AF128" s="758"/>
      <c r="AG128" s="740"/>
      <c r="AH128" s="742"/>
      <c r="AI128" s="744"/>
      <c r="AJ128" s="746"/>
      <c r="AK128" s="748"/>
      <c r="AL128" s="183"/>
      <c r="AM128" s="193"/>
      <c r="AN128" s="193"/>
      <c r="AO128" s="193"/>
      <c r="AP128" s="193"/>
      <c r="AQ128" s="193"/>
      <c r="AR128" s="183"/>
      <c r="AS128" s="183"/>
    </row>
    <row r="129" spans="1:45" ht="22.5" customHeight="1" thickBot="1" x14ac:dyDescent="0.25">
      <c r="A129" s="759"/>
      <c r="B129" s="761"/>
      <c r="C129" s="815"/>
      <c r="D129" s="765"/>
      <c r="E129" s="818"/>
      <c r="F129" s="756"/>
      <c r="G129" s="757"/>
      <c r="H129" s="124" t="s">
        <v>245</v>
      </c>
      <c r="I129" s="125"/>
      <c r="J129" s="118"/>
      <c r="K129" s="87"/>
      <c r="L129" s="88"/>
      <c r="M129" s="89"/>
      <c r="N129" s="88"/>
      <c r="O129" s="89"/>
      <c r="P129" s="88"/>
      <c r="Q129" s="89"/>
      <c r="R129" s="88"/>
      <c r="S129" s="89"/>
      <c r="T129" s="86"/>
      <c r="U129" s="89"/>
      <c r="V129" s="90"/>
      <c r="W129" s="119"/>
      <c r="X129" s="509"/>
      <c r="Y129" s="92"/>
      <c r="Z129" s="110"/>
      <c r="AA129" s="106"/>
      <c r="AB129" s="105"/>
      <c r="AC129" s="106"/>
      <c r="AD129" s="100"/>
      <c r="AE129" s="767"/>
      <c r="AF129" s="759"/>
      <c r="AG129" s="741"/>
      <c r="AH129" s="743"/>
      <c r="AI129" s="745"/>
      <c r="AJ129" s="747"/>
      <c r="AK129" s="749"/>
      <c r="AL129" s="183"/>
      <c r="AM129" s="193"/>
      <c r="AN129" s="193"/>
      <c r="AO129" s="193"/>
      <c r="AP129" s="193"/>
      <c r="AQ129" s="193"/>
      <c r="AR129" s="183"/>
      <c r="AS129" s="183"/>
    </row>
    <row r="130" spans="1:45" ht="58.5" customHeight="1" x14ac:dyDescent="0.2">
      <c r="A130" s="758" t="str">
        <f>'2 Contexto e Identificación'!$A$18</f>
        <v>R9</v>
      </c>
      <c r="B130" s="760" t="str">
        <f>+'2 Contexto e Identificación'!$E$18</f>
        <v>Posibilidad de recibir o solicitar cualquier dádiva o beneficio a nombre propio o de terceros Con el fin de  Emitir las Personerìas Jurìdicas de Edificios y Condominios en el Distrito de Santa Marta.</v>
      </c>
      <c r="C130" s="814" t="str">
        <f>+'5 Mapa Calor Inherente'!$C$18</f>
        <v>Rara Vez</v>
      </c>
      <c r="D130" s="764" t="str">
        <f>+'5 Mapa Calor Inherente'!$D$18</f>
        <v>Moderado</v>
      </c>
      <c r="E130" s="762" t="str">
        <f>+'5 Mapa Calor Inherente'!$E$18</f>
        <v>Moderado</v>
      </c>
      <c r="F130" s="751" t="s">
        <v>242</v>
      </c>
      <c r="G130" s="753" t="s">
        <v>450</v>
      </c>
      <c r="H130" s="120" t="s">
        <v>243</v>
      </c>
      <c r="I130" s="121" t="s">
        <v>451</v>
      </c>
      <c r="J130" s="475" t="s">
        <v>339</v>
      </c>
      <c r="K130" s="60">
        <v>15</v>
      </c>
      <c r="L130" s="476" t="s">
        <v>340</v>
      </c>
      <c r="M130" s="95">
        <v>15</v>
      </c>
      <c r="N130" s="74" t="s">
        <v>341</v>
      </c>
      <c r="O130" s="95">
        <v>15</v>
      </c>
      <c r="P130" s="476" t="s">
        <v>342</v>
      </c>
      <c r="Q130" s="95">
        <v>15</v>
      </c>
      <c r="R130" s="476" t="s">
        <v>343</v>
      </c>
      <c r="S130" s="95">
        <v>15</v>
      </c>
      <c r="T130" s="476" t="s">
        <v>344</v>
      </c>
      <c r="U130" s="95">
        <v>15</v>
      </c>
      <c r="V130" s="476" t="s">
        <v>345</v>
      </c>
      <c r="W130" s="115">
        <v>10</v>
      </c>
      <c r="X130" s="508">
        <v>100</v>
      </c>
      <c r="Y130" s="468" t="s">
        <v>323</v>
      </c>
      <c r="Z130" s="477">
        <v>100</v>
      </c>
      <c r="AA130" s="102" t="s">
        <v>323</v>
      </c>
      <c r="AB130" s="102" t="s">
        <v>323</v>
      </c>
      <c r="AC130" s="102" t="s">
        <v>323</v>
      </c>
      <c r="AD130" s="98" t="s">
        <v>449</v>
      </c>
      <c r="AE130" s="766" t="s">
        <v>323</v>
      </c>
      <c r="AF130" s="758" t="s">
        <v>323</v>
      </c>
      <c r="AG130" s="740"/>
      <c r="AH130" s="742"/>
      <c r="AI130" s="744" t="s">
        <v>380</v>
      </c>
      <c r="AJ130" s="746" t="s">
        <v>208</v>
      </c>
      <c r="AK130" s="748" t="s">
        <v>208</v>
      </c>
      <c r="AL130" s="183"/>
      <c r="AM130" s="193"/>
      <c r="AN130" s="193"/>
      <c r="AO130" s="193"/>
      <c r="AP130" s="193"/>
      <c r="AQ130" s="193"/>
      <c r="AR130" s="183"/>
      <c r="AS130" s="183"/>
    </row>
    <row r="131" spans="1:45" ht="54" customHeight="1" x14ac:dyDescent="0.2">
      <c r="A131" s="758"/>
      <c r="B131" s="760"/>
      <c r="C131" s="814"/>
      <c r="D131" s="764"/>
      <c r="E131" s="762"/>
      <c r="F131" s="751"/>
      <c r="G131" s="753"/>
      <c r="H131" s="122" t="s">
        <v>244</v>
      </c>
      <c r="I131" s="123" t="s">
        <v>452</v>
      </c>
      <c r="J131" s="475" t="s">
        <v>339</v>
      </c>
      <c r="K131" s="60">
        <v>15</v>
      </c>
      <c r="L131" s="476" t="s">
        <v>340</v>
      </c>
      <c r="M131" s="95">
        <v>15</v>
      </c>
      <c r="N131" s="74" t="s">
        <v>341</v>
      </c>
      <c r="O131" s="95">
        <v>15</v>
      </c>
      <c r="P131" s="476" t="s">
        <v>342</v>
      </c>
      <c r="Q131" s="95">
        <v>15</v>
      </c>
      <c r="R131" s="476" t="s">
        <v>343</v>
      </c>
      <c r="S131" s="95">
        <v>15</v>
      </c>
      <c r="T131" s="476" t="s">
        <v>344</v>
      </c>
      <c r="U131" s="95">
        <v>15</v>
      </c>
      <c r="V131" s="476" t="s">
        <v>345</v>
      </c>
      <c r="W131" s="115">
        <v>10</v>
      </c>
      <c r="X131" s="508">
        <v>100</v>
      </c>
      <c r="Y131" s="468" t="s">
        <v>323</v>
      </c>
      <c r="Z131" s="477">
        <v>100</v>
      </c>
      <c r="AA131" s="102" t="s">
        <v>323</v>
      </c>
      <c r="AB131" s="102" t="s">
        <v>323</v>
      </c>
      <c r="AC131" s="102" t="s">
        <v>323</v>
      </c>
      <c r="AD131" s="98" t="s">
        <v>449</v>
      </c>
      <c r="AE131" s="766"/>
      <c r="AF131" s="758"/>
      <c r="AG131" s="740"/>
      <c r="AH131" s="742"/>
      <c r="AI131" s="744"/>
      <c r="AJ131" s="746"/>
      <c r="AK131" s="748"/>
      <c r="AL131" s="183"/>
      <c r="AM131" s="193"/>
      <c r="AN131" s="193"/>
      <c r="AO131" s="193"/>
      <c r="AP131" s="193"/>
      <c r="AQ131" s="193"/>
      <c r="AR131" s="183"/>
      <c r="AS131" s="183"/>
    </row>
    <row r="132" spans="1:45" ht="53.25" customHeight="1" x14ac:dyDescent="0.2">
      <c r="A132" s="758"/>
      <c r="B132" s="760"/>
      <c r="C132" s="814"/>
      <c r="D132" s="764"/>
      <c r="E132" s="762"/>
      <c r="F132" s="752"/>
      <c r="G132" s="754"/>
      <c r="H132" s="122" t="s">
        <v>245</v>
      </c>
      <c r="I132" s="123" t="s">
        <v>453</v>
      </c>
      <c r="J132" s="475" t="s">
        <v>339</v>
      </c>
      <c r="K132" s="60">
        <v>15</v>
      </c>
      <c r="L132" s="476" t="s">
        <v>340</v>
      </c>
      <c r="M132" s="95">
        <v>15</v>
      </c>
      <c r="N132" s="74" t="s">
        <v>341</v>
      </c>
      <c r="O132" s="95">
        <v>15</v>
      </c>
      <c r="P132" s="476" t="s">
        <v>342</v>
      </c>
      <c r="Q132" s="95">
        <v>15</v>
      </c>
      <c r="R132" s="476" t="s">
        <v>343</v>
      </c>
      <c r="S132" s="95">
        <v>15</v>
      </c>
      <c r="T132" s="476" t="s">
        <v>344</v>
      </c>
      <c r="U132" s="95">
        <v>15</v>
      </c>
      <c r="V132" s="476" t="s">
        <v>345</v>
      </c>
      <c r="W132" s="115">
        <v>10</v>
      </c>
      <c r="X132" s="508">
        <v>100</v>
      </c>
      <c r="Y132" s="468" t="s">
        <v>323</v>
      </c>
      <c r="Z132" s="477">
        <v>100</v>
      </c>
      <c r="AA132" s="102" t="s">
        <v>323</v>
      </c>
      <c r="AB132" s="102" t="s">
        <v>323</v>
      </c>
      <c r="AC132" s="102" t="s">
        <v>323</v>
      </c>
      <c r="AD132" s="98" t="s">
        <v>449</v>
      </c>
      <c r="AE132" s="766"/>
      <c r="AF132" s="758"/>
      <c r="AG132" s="740"/>
      <c r="AH132" s="742"/>
      <c r="AI132" s="744"/>
      <c r="AJ132" s="746"/>
      <c r="AK132" s="748"/>
      <c r="AL132" s="183"/>
      <c r="AM132" s="193"/>
      <c r="AN132" s="193"/>
      <c r="AO132" s="193"/>
      <c r="AP132" s="193"/>
      <c r="AQ132" s="193"/>
      <c r="AR132" s="183"/>
      <c r="AS132" s="183"/>
    </row>
    <row r="133" spans="1:45" ht="68.25" customHeight="1" x14ac:dyDescent="0.2">
      <c r="A133" s="758"/>
      <c r="B133" s="760"/>
      <c r="C133" s="814"/>
      <c r="D133" s="764"/>
      <c r="E133" s="762"/>
      <c r="F133" s="750" t="s">
        <v>246</v>
      </c>
      <c r="G133" s="755" t="s">
        <v>454</v>
      </c>
      <c r="H133" s="122" t="s">
        <v>243</v>
      </c>
      <c r="I133" s="123" t="s">
        <v>455</v>
      </c>
      <c r="J133" s="475" t="s">
        <v>339</v>
      </c>
      <c r="K133" s="60">
        <v>15</v>
      </c>
      <c r="L133" s="476" t="s">
        <v>340</v>
      </c>
      <c r="M133" s="95">
        <v>15</v>
      </c>
      <c r="N133" s="74" t="s">
        <v>341</v>
      </c>
      <c r="O133" s="95">
        <v>15</v>
      </c>
      <c r="P133" s="476" t="s">
        <v>342</v>
      </c>
      <c r="Q133" s="95">
        <v>15</v>
      </c>
      <c r="R133" s="476" t="s">
        <v>343</v>
      </c>
      <c r="S133" s="95">
        <v>15</v>
      </c>
      <c r="T133" s="476" t="s">
        <v>344</v>
      </c>
      <c r="U133" s="95">
        <v>15</v>
      </c>
      <c r="V133" s="476" t="s">
        <v>345</v>
      </c>
      <c r="W133" s="115">
        <v>10</v>
      </c>
      <c r="X133" s="508">
        <v>100</v>
      </c>
      <c r="Y133" s="468" t="s">
        <v>323</v>
      </c>
      <c r="Z133" s="477">
        <v>100</v>
      </c>
      <c r="AA133" s="102" t="s">
        <v>323</v>
      </c>
      <c r="AB133" s="102" t="s">
        <v>323</v>
      </c>
      <c r="AC133" s="102" t="s">
        <v>323</v>
      </c>
      <c r="AD133" s="98" t="s">
        <v>449</v>
      </c>
      <c r="AE133" s="766"/>
      <c r="AF133" s="758"/>
      <c r="AG133" s="740"/>
      <c r="AH133" s="742"/>
      <c r="AI133" s="744"/>
      <c r="AJ133" s="746"/>
      <c r="AK133" s="748"/>
      <c r="AL133" s="183"/>
      <c r="AM133" s="193"/>
      <c r="AN133" s="193"/>
      <c r="AO133" s="193"/>
      <c r="AP133" s="193"/>
      <c r="AQ133" s="193"/>
      <c r="AR133" s="183"/>
      <c r="AS133" s="183"/>
    </row>
    <row r="134" spans="1:45" ht="69.75" customHeight="1" x14ac:dyDescent="0.2">
      <c r="A134" s="758"/>
      <c r="B134" s="760"/>
      <c r="C134" s="814"/>
      <c r="D134" s="764"/>
      <c r="E134" s="762"/>
      <c r="F134" s="751"/>
      <c r="G134" s="753"/>
      <c r="H134" s="122" t="s">
        <v>244</v>
      </c>
      <c r="I134" s="123" t="s">
        <v>456</v>
      </c>
      <c r="J134" s="475" t="s">
        <v>339</v>
      </c>
      <c r="K134" s="60">
        <v>15</v>
      </c>
      <c r="L134" s="476" t="s">
        <v>340</v>
      </c>
      <c r="M134" s="95">
        <v>15</v>
      </c>
      <c r="N134" s="74" t="s">
        <v>341</v>
      </c>
      <c r="O134" s="95">
        <v>15</v>
      </c>
      <c r="P134" s="476" t="s">
        <v>342</v>
      </c>
      <c r="Q134" s="95">
        <v>15</v>
      </c>
      <c r="R134" s="476" t="s">
        <v>343</v>
      </c>
      <c r="S134" s="95">
        <v>15</v>
      </c>
      <c r="T134" s="476" t="s">
        <v>344</v>
      </c>
      <c r="U134" s="95">
        <v>15</v>
      </c>
      <c r="V134" s="476" t="s">
        <v>345</v>
      </c>
      <c r="W134" s="115">
        <v>10</v>
      </c>
      <c r="X134" s="508">
        <v>100</v>
      </c>
      <c r="Y134" s="468" t="s">
        <v>323</v>
      </c>
      <c r="Z134" s="477">
        <v>100</v>
      </c>
      <c r="AA134" s="102" t="s">
        <v>323</v>
      </c>
      <c r="AB134" s="102" t="s">
        <v>323</v>
      </c>
      <c r="AC134" s="102" t="s">
        <v>323</v>
      </c>
      <c r="AD134" s="98" t="s">
        <v>449</v>
      </c>
      <c r="AE134" s="766"/>
      <c r="AF134" s="758"/>
      <c r="AG134" s="740"/>
      <c r="AH134" s="742"/>
      <c r="AI134" s="744"/>
      <c r="AJ134" s="746"/>
      <c r="AK134" s="748"/>
      <c r="AL134" s="183"/>
      <c r="AM134" s="193"/>
      <c r="AN134" s="193"/>
      <c r="AO134" s="193"/>
      <c r="AP134" s="193"/>
      <c r="AQ134" s="193"/>
      <c r="AR134" s="183"/>
      <c r="AS134" s="183"/>
    </row>
    <row r="135" spans="1:45" ht="22.5" customHeight="1" x14ac:dyDescent="0.2">
      <c r="A135" s="758"/>
      <c r="B135" s="760"/>
      <c r="C135" s="814"/>
      <c r="D135" s="764"/>
      <c r="E135" s="762"/>
      <c r="F135" s="752"/>
      <c r="G135" s="754"/>
      <c r="H135" s="122" t="s">
        <v>245</v>
      </c>
      <c r="I135" s="123"/>
      <c r="J135" s="116"/>
      <c r="K135" s="52"/>
      <c r="L135" s="74"/>
      <c r="M135" s="53"/>
      <c r="N135" s="74"/>
      <c r="O135" s="53"/>
      <c r="P135" s="74"/>
      <c r="Q135" s="53"/>
      <c r="R135" s="74"/>
      <c r="S135" s="53"/>
      <c r="T135" s="73"/>
      <c r="U135" s="53"/>
      <c r="V135" s="75"/>
      <c r="W135" s="117"/>
      <c r="X135" s="508"/>
      <c r="Y135" s="54"/>
      <c r="Z135" s="109"/>
      <c r="AA135" s="104"/>
      <c r="AB135" s="103"/>
      <c r="AC135" s="104"/>
      <c r="AD135" s="99"/>
      <c r="AE135" s="766"/>
      <c r="AF135" s="758"/>
      <c r="AG135" s="740"/>
      <c r="AH135" s="742"/>
      <c r="AI135" s="744"/>
      <c r="AJ135" s="746"/>
      <c r="AK135" s="748"/>
      <c r="AL135" s="183"/>
      <c r="AM135" s="193"/>
      <c r="AN135" s="193"/>
      <c r="AO135" s="193"/>
      <c r="AP135" s="193"/>
      <c r="AQ135" s="193"/>
      <c r="AR135" s="183"/>
      <c r="AS135" s="183"/>
    </row>
    <row r="136" spans="1:45" ht="22.5" customHeight="1" x14ac:dyDescent="0.2">
      <c r="A136" s="758"/>
      <c r="B136" s="760"/>
      <c r="C136" s="814"/>
      <c r="D136" s="764"/>
      <c r="E136" s="762"/>
      <c r="F136" s="750" t="s">
        <v>247</v>
      </c>
      <c r="G136" s="755"/>
      <c r="H136" s="122" t="s">
        <v>243</v>
      </c>
      <c r="I136" s="123"/>
      <c r="J136" s="116"/>
      <c r="K136" s="52"/>
      <c r="L136" s="74"/>
      <c r="M136" s="53"/>
      <c r="N136" s="74"/>
      <c r="O136" s="53"/>
      <c r="P136" s="74"/>
      <c r="Q136" s="53"/>
      <c r="R136" s="74"/>
      <c r="S136" s="53"/>
      <c r="T136" s="73"/>
      <c r="U136" s="53"/>
      <c r="V136" s="75"/>
      <c r="W136" s="117"/>
      <c r="X136" s="508"/>
      <c r="Y136" s="54"/>
      <c r="Z136" s="109"/>
      <c r="AA136" s="104"/>
      <c r="AB136" s="103"/>
      <c r="AC136" s="104"/>
      <c r="AD136" s="99"/>
      <c r="AE136" s="766"/>
      <c r="AF136" s="758"/>
      <c r="AG136" s="740"/>
      <c r="AH136" s="742"/>
      <c r="AI136" s="744"/>
      <c r="AJ136" s="746"/>
      <c r="AK136" s="748"/>
      <c r="AL136" s="183"/>
      <c r="AM136" s="193"/>
      <c r="AN136" s="193"/>
      <c r="AO136" s="193"/>
      <c r="AP136" s="193"/>
      <c r="AQ136" s="193"/>
      <c r="AR136" s="183"/>
      <c r="AS136" s="183"/>
    </row>
    <row r="137" spans="1:45" ht="22.5" customHeight="1" x14ac:dyDescent="0.2">
      <c r="A137" s="758"/>
      <c r="B137" s="760"/>
      <c r="C137" s="814"/>
      <c r="D137" s="764"/>
      <c r="E137" s="762"/>
      <c r="F137" s="751"/>
      <c r="G137" s="753"/>
      <c r="H137" s="122" t="s">
        <v>244</v>
      </c>
      <c r="I137" s="123"/>
      <c r="J137" s="116"/>
      <c r="K137" s="52"/>
      <c r="L137" s="74"/>
      <c r="M137" s="53"/>
      <c r="N137" s="74"/>
      <c r="O137" s="53"/>
      <c r="P137" s="74"/>
      <c r="Q137" s="53"/>
      <c r="R137" s="74"/>
      <c r="S137" s="53"/>
      <c r="T137" s="73"/>
      <c r="U137" s="53"/>
      <c r="V137" s="75"/>
      <c r="W137" s="117"/>
      <c r="X137" s="508"/>
      <c r="Y137" s="54"/>
      <c r="Z137" s="109"/>
      <c r="AA137" s="104"/>
      <c r="AB137" s="103"/>
      <c r="AC137" s="104"/>
      <c r="AD137" s="99"/>
      <c r="AE137" s="766"/>
      <c r="AF137" s="758"/>
      <c r="AG137" s="740"/>
      <c r="AH137" s="742"/>
      <c r="AI137" s="744"/>
      <c r="AJ137" s="746"/>
      <c r="AK137" s="748"/>
      <c r="AL137" s="183"/>
      <c r="AM137" s="193"/>
      <c r="AN137" s="193"/>
      <c r="AO137" s="193"/>
      <c r="AP137" s="193"/>
      <c r="AQ137" s="193"/>
      <c r="AR137" s="183"/>
      <c r="AS137" s="183"/>
    </row>
    <row r="138" spans="1:45" ht="22.5" customHeight="1" x14ac:dyDescent="0.2">
      <c r="A138" s="758"/>
      <c r="B138" s="760"/>
      <c r="C138" s="814"/>
      <c r="D138" s="764"/>
      <c r="E138" s="762"/>
      <c r="F138" s="752"/>
      <c r="G138" s="754"/>
      <c r="H138" s="122" t="s">
        <v>245</v>
      </c>
      <c r="I138" s="123"/>
      <c r="J138" s="116"/>
      <c r="K138" s="52"/>
      <c r="L138" s="74"/>
      <c r="M138" s="53"/>
      <c r="N138" s="74"/>
      <c r="O138" s="53"/>
      <c r="P138" s="74"/>
      <c r="Q138" s="53"/>
      <c r="R138" s="74"/>
      <c r="S138" s="53"/>
      <c r="T138" s="73"/>
      <c r="U138" s="53"/>
      <c r="V138" s="75"/>
      <c r="W138" s="117"/>
      <c r="X138" s="508"/>
      <c r="Y138" s="54"/>
      <c r="Z138" s="109"/>
      <c r="AA138" s="104"/>
      <c r="AB138" s="103"/>
      <c r="AC138" s="104"/>
      <c r="AD138" s="99"/>
      <c r="AE138" s="766"/>
      <c r="AF138" s="758"/>
      <c r="AG138" s="740"/>
      <c r="AH138" s="742"/>
      <c r="AI138" s="744"/>
      <c r="AJ138" s="746"/>
      <c r="AK138" s="748"/>
      <c r="AL138" s="183"/>
      <c r="AM138" s="193"/>
      <c r="AN138" s="193"/>
      <c r="AO138" s="193"/>
      <c r="AP138" s="193"/>
      <c r="AQ138" s="193"/>
      <c r="AR138" s="183"/>
      <c r="AS138" s="183"/>
    </row>
    <row r="139" spans="1:45" ht="22.5" customHeight="1" x14ac:dyDescent="0.2">
      <c r="A139" s="758"/>
      <c r="B139" s="760"/>
      <c r="C139" s="814"/>
      <c r="D139" s="764"/>
      <c r="E139" s="762"/>
      <c r="F139" s="750" t="s">
        <v>248</v>
      </c>
      <c r="G139" s="755"/>
      <c r="H139" s="122" t="s">
        <v>243</v>
      </c>
      <c r="I139" s="123"/>
      <c r="J139" s="116"/>
      <c r="K139" s="52"/>
      <c r="L139" s="74"/>
      <c r="M139" s="53"/>
      <c r="N139" s="74"/>
      <c r="O139" s="53"/>
      <c r="P139" s="74"/>
      <c r="Q139" s="53"/>
      <c r="R139" s="74"/>
      <c r="S139" s="53"/>
      <c r="T139" s="73"/>
      <c r="U139" s="53"/>
      <c r="V139" s="75"/>
      <c r="W139" s="117"/>
      <c r="X139" s="508"/>
      <c r="Y139" s="54"/>
      <c r="Z139" s="109"/>
      <c r="AA139" s="104"/>
      <c r="AB139" s="103"/>
      <c r="AC139" s="104"/>
      <c r="AD139" s="99"/>
      <c r="AE139" s="766"/>
      <c r="AF139" s="758"/>
      <c r="AG139" s="740"/>
      <c r="AH139" s="742"/>
      <c r="AI139" s="744"/>
      <c r="AJ139" s="746"/>
      <c r="AK139" s="748"/>
      <c r="AL139" s="183"/>
      <c r="AM139" s="193"/>
      <c r="AN139" s="193"/>
      <c r="AO139" s="193"/>
      <c r="AP139" s="193"/>
      <c r="AQ139" s="193"/>
      <c r="AR139" s="183"/>
      <c r="AS139" s="183"/>
    </row>
    <row r="140" spans="1:45" ht="22.5" customHeight="1" x14ac:dyDescent="0.2">
      <c r="A140" s="758"/>
      <c r="B140" s="760"/>
      <c r="C140" s="814"/>
      <c r="D140" s="764"/>
      <c r="E140" s="762"/>
      <c r="F140" s="751"/>
      <c r="G140" s="753"/>
      <c r="H140" s="122" t="s">
        <v>244</v>
      </c>
      <c r="I140" s="123"/>
      <c r="J140" s="116"/>
      <c r="K140" s="52"/>
      <c r="L140" s="74"/>
      <c r="M140" s="53"/>
      <c r="N140" s="74"/>
      <c r="O140" s="53"/>
      <c r="P140" s="74"/>
      <c r="Q140" s="53"/>
      <c r="R140" s="74"/>
      <c r="S140" s="53"/>
      <c r="T140" s="73"/>
      <c r="U140" s="53"/>
      <c r="V140" s="75"/>
      <c r="W140" s="117"/>
      <c r="X140" s="508"/>
      <c r="Y140" s="54"/>
      <c r="Z140" s="109"/>
      <c r="AA140" s="104"/>
      <c r="AB140" s="103"/>
      <c r="AC140" s="104"/>
      <c r="AD140" s="99"/>
      <c r="AE140" s="766"/>
      <c r="AF140" s="758"/>
      <c r="AG140" s="740"/>
      <c r="AH140" s="742"/>
      <c r="AI140" s="744"/>
      <c r="AJ140" s="746"/>
      <c r="AK140" s="748"/>
      <c r="AL140" s="183"/>
      <c r="AM140" s="193"/>
      <c r="AN140" s="193"/>
      <c r="AO140" s="193"/>
      <c r="AP140" s="193"/>
      <c r="AQ140" s="193"/>
      <c r="AR140" s="183"/>
      <c r="AS140" s="183"/>
    </row>
    <row r="141" spans="1:45" ht="22.5" customHeight="1" x14ac:dyDescent="0.2">
      <c r="A141" s="758"/>
      <c r="B141" s="760"/>
      <c r="C141" s="814"/>
      <c r="D141" s="764"/>
      <c r="E141" s="762"/>
      <c r="F141" s="752"/>
      <c r="G141" s="754"/>
      <c r="H141" s="122" t="s">
        <v>245</v>
      </c>
      <c r="I141" s="123"/>
      <c r="J141" s="116"/>
      <c r="K141" s="52"/>
      <c r="L141" s="74"/>
      <c r="M141" s="53"/>
      <c r="N141" s="74"/>
      <c r="O141" s="53"/>
      <c r="P141" s="74"/>
      <c r="Q141" s="53"/>
      <c r="R141" s="74"/>
      <c r="S141" s="53"/>
      <c r="T141" s="73"/>
      <c r="U141" s="53"/>
      <c r="V141" s="75"/>
      <c r="W141" s="117"/>
      <c r="X141" s="508"/>
      <c r="Y141" s="54"/>
      <c r="Z141" s="109"/>
      <c r="AA141" s="104"/>
      <c r="AB141" s="103"/>
      <c r="AC141" s="104"/>
      <c r="AD141" s="99"/>
      <c r="AE141" s="766"/>
      <c r="AF141" s="758"/>
      <c r="AG141" s="740"/>
      <c r="AH141" s="742"/>
      <c r="AI141" s="744"/>
      <c r="AJ141" s="746"/>
      <c r="AK141" s="748"/>
      <c r="AL141" s="183"/>
      <c r="AM141" s="193"/>
      <c r="AN141" s="193"/>
      <c r="AO141" s="193"/>
      <c r="AP141" s="193"/>
      <c r="AQ141" s="193"/>
      <c r="AR141" s="183"/>
      <c r="AS141" s="183"/>
    </row>
    <row r="142" spans="1:45" ht="22.5" customHeight="1" x14ac:dyDescent="0.2">
      <c r="A142" s="758"/>
      <c r="B142" s="760"/>
      <c r="C142" s="814"/>
      <c r="D142" s="764"/>
      <c r="E142" s="762"/>
      <c r="F142" s="750" t="s">
        <v>249</v>
      </c>
      <c r="G142" s="755"/>
      <c r="H142" s="122" t="s">
        <v>243</v>
      </c>
      <c r="I142" s="123"/>
      <c r="J142" s="116"/>
      <c r="K142" s="52"/>
      <c r="L142" s="74"/>
      <c r="M142" s="53"/>
      <c r="N142" s="74"/>
      <c r="O142" s="53"/>
      <c r="P142" s="74"/>
      <c r="Q142" s="53"/>
      <c r="R142" s="74"/>
      <c r="S142" s="53"/>
      <c r="T142" s="73"/>
      <c r="U142" s="53"/>
      <c r="V142" s="75"/>
      <c r="W142" s="117"/>
      <c r="X142" s="508"/>
      <c r="Y142" s="54"/>
      <c r="Z142" s="109"/>
      <c r="AA142" s="104"/>
      <c r="AB142" s="103"/>
      <c r="AC142" s="104"/>
      <c r="AD142" s="99"/>
      <c r="AE142" s="766"/>
      <c r="AF142" s="758"/>
      <c r="AG142" s="740"/>
      <c r="AH142" s="742"/>
      <c r="AI142" s="744"/>
      <c r="AJ142" s="746"/>
      <c r="AK142" s="748"/>
      <c r="AL142" s="183"/>
      <c r="AM142" s="193"/>
      <c r="AN142" s="193"/>
      <c r="AO142" s="193"/>
      <c r="AP142" s="193"/>
      <c r="AQ142" s="193"/>
      <c r="AR142" s="183"/>
      <c r="AS142" s="183"/>
    </row>
    <row r="143" spans="1:45" ht="22.5" customHeight="1" x14ac:dyDescent="0.2">
      <c r="A143" s="758"/>
      <c r="B143" s="760"/>
      <c r="C143" s="814"/>
      <c r="D143" s="764"/>
      <c r="E143" s="762"/>
      <c r="F143" s="751"/>
      <c r="G143" s="753"/>
      <c r="H143" s="122" t="s">
        <v>244</v>
      </c>
      <c r="I143" s="123"/>
      <c r="J143" s="116"/>
      <c r="K143" s="52"/>
      <c r="L143" s="74"/>
      <c r="M143" s="53"/>
      <c r="N143" s="74"/>
      <c r="O143" s="53"/>
      <c r="P143" s="74"/>
      <c r="Q143" s="53"/>
      <c r="R143" s="74"/>
      <c r="S143" s="53"/>
      <c r="T143" s="73"/>
      <c r="U143" s="53"/>
      <c r="V143" s="75"/>
      <c r="W143" s="117"/>
      <c r="X143" s="508"/>
      <c r="Y143" s="54"/>
      <c r="Z143" s="109"/>
      <c r="AA143" s="104"/>
      <c r="AB143" s="103"/>
      <c r="AC143" s="104"/>
      <c r="AD143" s="99"/>
      <c r="AE143" s="766"/>
      <c r="AF143" s="758"/>
      <c r="AG143" s="740"/>
      <c r="AH143" s="742"/>
      <c r="AI143" s="744"/>
      <c r="AJ143" s="746"/>
      <c r="AK143" s="748"/>
      <c r="AL143" s="183"/>
      <c r="AM143" s="193"/>
      <c r="AN143" s="193"/>
      <c r="AO143" s="193"/>
      <c r="AP143" s="193"/>
      <c r="AQ143" s="193"/>
      <c r="AR143" s="183"/>
      <c r="AS143" s="183"/>
    </row>
    <row r="144" spans="1:45" ht="22.5" customHeight="1" thickBot="1" x14ac:dyDescent="0.25">
      <c r="A144" s="759"/>
      <c r="B144" s="761"/>
      <c r="C144" s="815"/>
      <c r="D144" s="765"/>
      <c r="E144" s="763"/>
      <c r="F144" s="756"/>
      <c r="G144" s="757"/>
      <c r="H144" s="124" t="s">
        <v>245</v>
      </c>
      <c r="I144" s="125"/>
      <c r="J144" s="118"/>
      <c r="K144" s="87"/>
      <c r="L144" s="88"/>
      <c r="M144" s="89"/>
      <c r="N144" s="88"/>
      <c r="O144" s="89"/>
      <c r="P144" s="88"/>
      <c r="Q144" s="89"/>
      <c r="R144" s="88"/>
      <c r="S144" s="89"/>
      <c r="T144" s="86"/>
      <c r="U144" s="89"/>
      <c r="V144" s="90"/>
      <c r="W144" s="119"/>
      <c r="X144" s="509"/>
      <c r="Y144" s="468"/>
      <c r="Z144" s="511"/>
      <c r="AA144" s="106"/>
      <c r="AB144" s="105"/>
      <c r="AC144" s="106"/>
      <c r="AD144" s="100"/>
      <c r="AE144" s="767"/>
      <c r="AF144" s="759"/>
      <c r="AG144" s="741"/>
      <c r="AH144" s="743"/>
      <c r="AI144" s="745"/>
      <c r="AJ144" s="747"/>
      <c r="AK144" s="749"/>
      <c r="AL144" s="183"/>
      <c r="AM144" s="193"/>
      <c r="AN144" s="193"/>
      <c r="AO144" s="193"/>
      <c r="AP144" s="193"/>
      <c r="AQ144" s="193"/>
      <c r="AR144" s="183"/>
      <c r="AS144" s="183"/>
    </row>
    <row r="145" spans="1:45" ht="54" customHeight="1" x14ac:dyDescent="0.2">
      <c r="A145" s="758" t="str">
        <f>'2 Contexto e Identificación'!$A$19</f>
        <v>R10</v>
      </c>
      <c r="B145" s="760" t="str">
        <f>+'2 Contexto e Identificación'!$E$19</f>
        <v>Posibilidad de recibir o solicitar cualquier dádiva o beneficio a nombre propio o de terceros Con el fin de  Emitir Actos Administrativos a terceros en Procesos de Pagos de sentencias.</v>
      </c>
      <c r="C145" s="814" t="str">
        <f>+'5 Mapa Calor Inherente'!$C$19</f>
        <v>Rara Vez</v>
      </c>
      <c r="D145" s="764" t="str">
        <f>+'5 Mapa Calor Inherente'!$D$19</f>
        <v>Moderado</v>
      </c>
      <c r="E145" s="762" t="str">
        <f>+'5 Mapa Calor Inherente'!$E$19</f>
        <v>Moderado</v>
      </c>
      <c r="F145" s="751" t="s">
        <v>242</v>
      </c>
      <c r="G145" s="753" t="s">
        <v>457</v>
      </c>
      <c r="H145" s="120" t="s">
        <v>243</v>
      </c>
      <c r="I145" s="121" t="s">
        <v>458</v>
      </c>
      <c r="J145" s="475" t="s">
        <v>339</v>
      </c>
      <c r="K145" s="60">
        <v>15</v>
      </c>
      <c r="L145" s="476" t="s">
        <v>340</v>
      </c>
      <c r="M145" s="95">
        <v>15</v>
      </c>
      <c r="N145" s="74" t="s">
        <v>341</v>
      </c>
      <c r="O145" s="95">
        <v>15</v>
      </c>
      <c r="P145" s="476" t="s">
        <v>342</v>
      </c>
      <c r="Q145" s="95">
        <v>15</v>
      </c>
      <c r="R145" s="476" t="s">
        <v>343</v>
      </c>
      <c r="S145" s="95">
        <v>15</v>
      </c>
      <c r="T145" s="476" t="s">
        <v>344</v>
      </c>
      <c r="U145" s="95">
        <v>15</v>
      </c>
      <c r="V145" s="476" t="s">
        <v>345</v>
      </c>
      <c r="W145" s="115">
        <v>10</v>
      </c>
      <c r="X145" s="508">
        <v>100</v>
      </c>
      <c r="Y145" s="468" t="s">
        <v>323</v>
      </c>
      <c r="Z145" s="508">
        <v>100</v>
      </c>
      <c r="AA145" s="468" t="s">
        <v>323</v>
      </c>
      <c r="AB145" s="468" t="s">
        <v>323</v>
      </c>
      <c r="AC145" s="468" t="s">
        <v>323</v>
      </c>
      <c r="AD145" s="98" t="s">
        <v>449</v>
      </c>
      <c r="AE145" s="766" t="s">
        <v>323</v>
      </c>
      <c r="AF145" s="758" t="s">
        <v>323</v>
      </c>
      <c r="AG145" s="740"/>
      <c r="AH145" s="742"/>
      <c r="AI145" s="744" t="s">
        <v>380</v>
      </c>
      <c r="AJ145" s="746" t="s">
        <v>208</v>
      </c>
      <c r="AK145" s="748" t="s">
        <v>208</v>
      </c>
      <c r="AL145" s="183"/>
      <c r="AM145" s="193"/>
      <c r="AN145" s="193"/>
      <c r="AO145" s="193"/>
      <c r="AP145" s="193"/>
      <c r="AQ145" s="193"/>
      <c r="AR145" s="183"/>
      <c r="AS145" s="183"/>
    </row>
    <row r="146" spans="1:45" ht="66" customHeight="1" x14ac:dyDescent="0.2">
      <c r="A146" s="758"/>
      <c r="B146" s="760"/>
      <c r="C146" s="814"/>
      <c r="D146" s="764"/>
      <c r="E146" s="762"/>
      <c r="F146" s="751"/>
      <c r="G146" s="753"/>
      <c r="H146" s="122" t="s">
        <v>244</v>
      </c>
      <c r="I146" s="123" t="s">
        <v>459</v>
      </c>
      <c r="J146" s="475" t="s">
        <v>339</v>
      </c>
      <c r="K146" s="60">
        <v>15</v>
      </c>
      <c r="L146" s="476" t="s">
        <v>340</v>
      </c>
      <c r="M146" s="95">
        <v>15</v>
      </c>
      <c r="N146" s="74" t="s">
        <v>341</v>
      </c>
      <c r="O146" s="53">
        <v>15</v>
      </c>
      <c r="P146" s="476" t="s">
        <v>342</v>
      </c>
      <c r="Q146" s="53">
        <v>15</v>
      </c>
      <c r="R146" s="476" t="s">
        <v>343</v>
      </c>
      <c r="S146" s="53">
        <v>15</v>
      </c>
      <c r="T146" s="476" t="s">
        <v>344</v>
      </c>
      <c r="U146" s="95">
        <v>15</v>
      </c>
      <c r="V146" s="476" t="s">
        <v>345</v>
      </c>
      <c r="W146" s="115">
        <v>10</v>
      </c>
      <c r="X146" s="508">
        <v>100</v>
      </c>
      <c r="Y146" s="468" t="s">
        <v>323</v>
      </c>
      <c r="Z146" s="508">
        <v>100</v>
      </c>
      <c r="AA146" s="468" t="s">
        <v>323</v>
      </c>
      <c r="AB146" s="468" t="s">
        <v>323</v>
      </c>
      <c r="AC146" s="468" t="s">
        <v>323</v>
      </c>
      <c r="AD146" s="98" t="s">
        <v>449</v>
      </c>
      <c r="AE146" s="766"/>
      <c r="AF146" s="758"/>
      <c r="AG146" s="740"/>
      <c r="AH146" s="742"/>
      <c r="AI146" s="744"/>
      <c r="AJ146" s="746"/>
      <c r="AK146" s="748"/>
      <c r="AL146" s="183"/>
      <c r="AM146" s="193"/>
      <c r="AN146" s="193"/>
      <c r="AO146" s="193"/>
      <c r="AP146" s="193"/>
      <c r="AQ146" s="193"/>
      <c r="AR146" s="183"/>
      <c r="AS146" s="183"/>
    </row>
    <row r="147" spans="1:45" ht="22.5" customHeight="1" x14ac:dyDescent="0.2">
      <c r="A147" s="758"/>
      <c r="B147" s="760"/>
      <c r="C147" s="814"/>
      <c r="D147" s="764"/>
      <c r="E147" s="762"/>
      <c r="F147" s="752"/>
      <c r="G147" s="754"/>
      <c r="H147" s="122" t="s">
        <v>245</v>
      </c>
      <c r="I147" s="123"/>
      <c r="J147" s="116"/>
      <c r="K147" s="52"/>
      <c r="L147" s="74"/>
      <c r="M147" s="53"/>
      <c r="N147" s="74"/>
      <c r="O147" s="53"/>
      <c r="P147" s="74"/>
      <c r="Q147" s="53"/>
      <c r="R147" s="74"/>
      <c r="S147" s="53"/>
      <c r="T147" s="73"/>
      <c r="U147" s="53"/>
      <c r="V147" s="75"/>
      <c r="W147" s="117"/>
      <c r="X147" s="508"/>
      <c r="Y147" s="468"/>
      <c r="Z147" s="512"/>
      <c r="AA147" s="104"/>
      <c r="AB147" s="103"/>
      <c r="AC147" s="104"/>
      <c r="AD147" s="99"/>
      <c r="AE147" s="766"/>
      <c r="AF147" s="758"/>
      <c r="AG147" s="740"/>
      <c r="AH147" s="742"/>
      <c r="AI147" s="744"/>
      <c r="AJ147" s="746"/>
      <c r="AK147" s="748"/>
      <c r="AL147" s="183"/>
      <c r="AM147" s="193"/>
      <c r="AN147" s="193"/>
      <c r="AO147" s="193"/>
      <c r="AP147" s="193"/>
      <c r="AQ147" s="193"/>
      <c r="AR147" s="183"/>
      <c r="AS147" s="183"/>
    </row>
    <row r="148" spans="1:45" ht="73.5" customHeight="1" x14ac:dyDescent="0.2">
      <c r="A148" s="758"/>
      <c r="B148" s="760"/>
      <c r="C148" s="814"/>
      <c r="D148" s="764"/>
      <c r="E148" s="762"/>
      <c r="F148" s="750" t="s">
        <v>246</v>
      </c>
      <c r="G148" s="755" t="s">
        <v>460</v>
      </c>
      <c r="H148" s="122" t="s">
        <v>243</v>
      </c>
      <c r="I148" s="123" t="s">
        <v>461</v>
      </c>
      <c r="J148" s="475" t="s">
        <v>339</v>
      </c>
      <c r="K148" s="52">
        <v>15</v>
      </c>
      <c r="L148" s="476" t="s">
        <v>340</v>
      </c>
      <c r="M148" s="53">
        <v>15</v>
      </c>
      <c r="N148" s="74" t="s">
        <v>341</v>
      </c>
      <c r="O148" s="53">
        <v>15</v>
      </c>
      <c r="P148" s="476" t="s">
        <v>342</v>
      </c>
      <c r="Q148" s="53">
        <v>15</v>
      </c>
      <c r="R148" s="476" t="s">
        <v>343</v>
      </c>
      <c r="S148" s="53">
        <v>15</v>
      </c>
      <c r="T148" s="476" t="s">
        <v>344</v>
      </c>
      <c r="U148" s="95">
        <v>15</v>
      </c>
      <c r="V148" s="476" t="s">
        <v>345</v>
      </c>
      <c r="W148" s="115">
        <v>10</v>
      </c>
      <c r="X148" s="508">
        <v>100</v>
      </c>
      <c r="Y148" s="468" t="s">
        <v>323</v>
      </c>
      <c r="Z148" s="508">
        <v>100</v>
      </c>
      <c r="AA148" s="468" t="s">
        <v>323</v>
      </c>
      <c r="AB148" s="468" t="s">
        <v>323</v>
      </c>
      <c r="AC148" s="468" t="s">
        <v>323</v>
      </c>
      <c r="AD148" s="98" t="s">
        <v>449</v>
      </c>
      <c r="AE148" s="766"/>
      <c r="AF148" s="758"/>
      <c r="AG148" s="740"/>
      <c r="AH148" s="742"/>
      <c r="AI148" s="744"/>
      <c r="AJ148" s="746"/>
      <c r="AK148" s="748"/>
      <c r="AL148" s="183"/>
      <c r="AM148" s="193"/>
      <c r="AN148" s="193"/>
      <c r="AO148" s="193"/>
      <c r="AP148" s="193"/>
      <c r="AQ148" s="193"/>
      <c r="AR148" s="183"/>
      <c r="AS148" s="183"/>
    </row>
    <row r="149" spans="1:45" ht="72.75" customHeight="1" x14ac:dyDescent="0.2">
      <c r="A149" s="758"/>
      <c r="B149" s="760"/>
      <c r="C149" s="814"/>
      <c r="D149" s="764"/>
      <c r="E149" s="762"/>
      <c r="F149" s="751"/>
      <c r="G149" s="753"/>
      <c r="H149" s="122" t="s">
        <v>244</v>
      </c>
      <c r="I149" s="123" t="s">
        <v>462</v>
      </c>
      <c r="J149" s="475" t="s">
        <v>339</v>
      </c>
      <c r="K149" s="52">
        <v>15</v>
      </c>
      <c r="L149" s="476" t="s">
        <v>340</v>
      </c>
      <c r="M149" s="53">
        <v>15</v>
      </c>
      <c r="N149" s="74" t="s">
        <v>341</v>
      </c>
      <c r="O149" s="53">
        <v>15</v>
      </c>
      <c r="P149" s="476" t="s">
        <v>342</v>
      </c>
      <c r="Q149" s="53">
        <v>15</v>
      </c>
      <c r="R149" s="476" t="s">
        <v>343</v>
      </c>
      <c r="S149" s="53">
        <v>15</v>
      </c>
      <c r="T149" s="476" t="s">
        <v>344</v>
      </c>
      <c r="U149" s="95">
        <v>15</v>
      </c>
      <c r="V149" s="476" t="s">
        <v>345</v>
      </c>
      <c r="W149" s="115">
        <v>10</v>
      </c>
      <c r="X149" s="508">
        <v>100</v>
      </c>
      <c r="Y149" s="468" t="s">
        <v>323</v>
      </c>
      <c r="Z149" s="508">
        <v>100</v>
      </c>
      <c r="AA149" s="468" t="s">
        <v>323</v>
      </c>
      <c r="AB149" s="468" t="s">
        <v>323</v>
      </c>
      <c r="AC149" s="468" t="s">
        <v>323</v>
      </c>
      <c r="AD149" s="98" t="s">
        <v>449</v>
      </c>
      <c r="AE149" s="766"/>
      <c r="AF149" s="758"/>
      <c r="AG149" s="740"/>
      <c r="AH149" s="742"/>
      <c r="AI149" s="744"/>
      <c r="AJ149" s="746"/>
      <c r="AK149" s="748"/>
      <c r="AL149" s="183"/>
      <c r="AM149" s="193"/>
      <c r="AN149" s="193"/>
      <c r="AO149" s="193"/>
      <c r="AP149" s="193"/>
      <c r="AQ149" s="193"/>
      <c r="AR149" s="183"/>
      <c r="AS149" s="183"/>
    </row>
    <row r="150" spans="1:45" ht="22.5" customHeight="1" x14ac:dyDescent="0.2">
      <c r="A150" s="758"/>
      <c r="B150" s="760"/>
      <c r="C150" s="814"/>
      <c r="D150" s="764"/>
      <c r="E150" s="762"/>
      <c r="F150" s="752"/>
      <c r="G150" s="754"/>
      <c r="H150" s="122" t="s">
        <v>245</v>
      </c>
      <c r="I150" s="123"/>
      <c r="J150" s="116"/>
      <c r="K150" s="52"/>
      <c r="L150" s="74"/>
      <c r="M150" s="53"/>
      <c r="N150" s="74"/>
      <c r="O150" s="53"/>
      <c r="P150" s="476"/>
      <c r="Q150" s="53"/>
      <c r="R150" s="74"/>
      <c r="S150" s="53"/>
      <c r="T150" s="73"/>
      <c r="U150" s="53"/>
      <c r="V150" s="75"/>
      <c r="W150" s="117"/>
      <c r="X150" s="508"/>
      <c r="Y150" s="54"/>
      <c r="Z150" s="109"/>
      <c r="AA150" s="104"/>
      <c r="AB150" s="103"/>
      <c r="AC150" s="104"/>
      <c r="AD150" s="99"/>
      <c r="AE150" s="766"/>
      <c r="AF150" s="758"/>
      <c r="AG150" s="740"/>
      <c r="AH150" s="742"/>
      <c r="AI150" s="744"/>
      <c r="AJ150" s="746"/>
      <c r="AK150" s="748"/>
      <c r="AL150" s="183"/>
      <c r="AM150" s="193"/>
      <c r="AN150" s="193"/>
      <c r="AO150" s="193"/>
      <c r="AP150" s="193"/>
      <c r="AQ150" s="193"/>
      <c r="AR150" s="183"/>
      <c r="AS150" s="183"/>
    </row>
    <row r="151" spans="1:45" ht="22.5" customHeight="1" x14ac:dyDescent="0.2">
      <c r="A151" s="758"/>
      <c r="B151" s="760"/>
      <c r="C151" s="814"/>
      <c r="D151" s="764"/>
      <c r="E151" s="762"/>
      <c r="F151" s="750" t="s">
        <v>247</v>
      </c>
      <c r="G151" s="755"/>
      <c r="H151" s="122" t="s">
        <v>243</v>
      </c>
      <c r="I151" s="123"/>
      <c r="J151" s="116"/>
      <c r="K151" s="52"/>
      <c r="L151" s="74"/>
      <c r="M151" s="53"/>
      <c r="N151" s="74"/>
      <c r="O151" s="53"/>
      <c r="P151" s="74"/>
      <c r="Q151" s="53"/>
      <c r="R151" s="74"/>
      <c r="S151" s="53"/>
      <c r="T151" s="73"/>
      <c r="U151" s="53"/>
      <c r="V151" s="75"/>
      <c r="W151" s="117"/>
      <c r="X151" s="508"/>
      <c r="Y151" s="54"/>
      <c r="Z151" s="109"/>
      <c r="AA151" s="104"/>
      <c r="AB151" s="103"/>
      <c r="AC151" s="104"/>
      <c r="AD151" s="99"/>
      <c r="AE151" s="766"/>
      <c r="AF151" s="758"/>
      <c r="AG151" s="740"/>
      <c r="AH151" s="742"/>
      <c r="AI151" s="744"/>
      <c r="AJ151" s="746"/>
      <c r="AK151" s="748"/>
      <c r="AL151" s="183"/>
      <c r="AM151" s="193"/>
      <c r="AN151" s="193"/>
      <c r="AO151" s="193"/>
      <c r="AP151" s="193"/>
      <c r="AQ151" s="193"/>
      <c r="AR151" s="183"/>
      <c r="AS151" s="183"/>
    </row>
    <row r="152" spans="1:45" ht="22.5" customHeight="1" x14ac:dyDescent="0.2">
      <c r="A152" s="758"/>
      <c r="B152" s="760"/>
      <c r="C152" s="814"/>
      <c r="D152" s="764"/>
      <c r="E152" s="762"/>
      <c r="F152" s="751"/>
      <c r="G152" s="753"/>
      <c r="H152" s="122" t="s">
        <v>244</v>
      </c>
      <c r="I152" s="123"/>
      <c r="J152" s="116"/>
      <c r="K152" s="52"/>
      <c r="L152" s="74"/>
      <c r="M152" s="53"/>
      <c r="N152" s="74"/>
      <c r="O152" s="53"/>
      <c r="P152" s="74"/>
      <c r="Q152" s="53"/>
      <c r="R152" s="74"/>
      <c r="S152" s="53"/>
      <c r="T152" s="73"/>
      <c r="U152" s="53"/>
      <c r="V152" s="75"/>
      <c r="W152" s="117"/>
      <c r="X152" s="508"/>
      <c r="Y152" s="54"/>
      <c r="Z152" s="109"/>
      <c r="AA152" s="104"/>
      <c r="AB152" s="103"/>
      <c r="AC152" s="104"/>
      <c r="AD152" s="99"/>
      <c r="AE152" s="766"/>
      <c r="AF152" s="758"/>
      <c r="AG152" s="740"/>
      <c r="AH152" s="742"/>
      <c r="AI152" s="744"/>
      <c r="AJ152" s="746"/>
      <c r="AK152" s="748"/>
      <c r="AL152" s="183"/>
      <c r="AM152" s="193"/>
      <c r="AN152" s="193"/>
      <c r="AO152" s="193"/>
      <c r="AP152" s="193"/>
      <c r="AQ152" s="193"/>
      <c r="AR152" s="183"/>
      <c r="AS152" s="183"/>
    </row>
    <row r="153" spans="1:45" ht="22.5" customHeight="1" x14ac:dyDescent="0.2">
      <c r="A153" s="758"/>
      <c r="B153" s="760"/>
      <c r="C153" s="814"/>
      <c r="D153" s="764"/>
      <c r="E153" s="762"/>
      <c r="F153" s="752"/>
      <c r="G153" s="754"/>
      <c r="H153" s="122" t="s">
        <v>245</v>
      </c>
      <c r="I153" s="123"/>
      <c r="J153" s="116"/>
      <c r="K153" s="52"/>
      <c r="L153" s="74"/>
      <c r="M153" s="53"/>
      <c r="N153" s="74"/>
      <c r="O153" s="53"/>
      <c r="P153" s="74"/>
      <c r="Q153" s="53"/>
      <c r="R153" s="74"/>
      <c r="S153" s="53"/>
      <c r="T153" s="73"/>
      <c r="U153" s="53"/>
      <c r="V153" s="75"/>
      <c r="W153" s="117"/>
      <c r="X153" s="508"/>
      <c r="Y153" s="54"/>
      <c r="Z153" s="109"/>
      <c r="AA153" s="104"/>
      <c r="AB153" s="103"/>
      <c r="AC153" s="104"/>
      <c r="AD153" s="99"/>
      <c r="AE153" s="766"/>
      <c r="AF153" s="758"/>
      <c r="AG153" s="740"/>
      <c r="AH153" s="742"/>
      <c r="AI153" s="744"/>
      <c r="AJ153" s="746"/>
      <c r="AK153" s="748"/>
      <c r="AL153" s="183"/>
      <c r="AM153" s="193"/>
      <c r="AN153" s="193"/>
      <c r="AO153" s="193"/>
      <c r="AP153" s="193"/>
      <c r="AQ153" s="193"/>
      <c r="AR153" s="183"/>
      <c r="AS153" s="183"/>
    </row>
    <row r="154" spans="1:45" ht="22.5" customHeight="1" x14ac:dyDescent="0.2">
      <c r="A154" s="758"/>
      <c r="B154" s="760"/>
      <c r="C154" s="814"/>
      <c r="D154" s="764"/>
      <c r="E154" s="762"/>
      <c r="F154" s="750" t="s">
        <v>248</v>
      </c>
      <c r="G154" s="755"/>
      <c r="H154" s="122" t="s">
        <v>243</v>
      </c>
      <c r="I154" s="123"/>
      <c r="J154" s="116"/>
      <c r="K154" s="52"/>
      <c r="L154" s="74"/>
      <c r="M154" s="53"/>
      <c r="N154" s="74"/>
      <c r="O154" s="53"/>
      <c r="P154" s="74"/>
      <c r="Q154" s="53"/>
      <c r="R154" s="74"/>
      <c r="S154" s="53"/>
      <c r="T154" s="73"/>
      <c r="U154" s="53"/>
      <c r="V154" s="75"/>
      <c r="W154" s="117"/>
      <c r="X154" s="508"/>
      <c r="Y154" s="54"/>
      <c r="Z154" s="109"/>
      <c r="AA154" s="104"/>
      <c r="AB154" s="103"/>
      <c r="AC154" s="104"/>
      <c r="AD154" s="99"/>
      <c r="AE154" s="766"/>
      <c r="AF154" s="758"/>
      <c r="AG154" s="740"/>
      <c r="AH154" s="742"/>
      <c r="AI154" s="744"/>
      <c r="AJ154" s="746"/>
      <c r="AK154" s="748"/>
      <c r="AL154" s="183"/>
      <c r="AM154" s="193"/>
      <c r="AN154" s="193"/>
      <c r="AO154" s="193"/>
      <c r="AP154" s="193"/>
      <c r="AQ154" s="193"/>
      <c r="AR154" s="183"/>
      <c r="AS154" s="183"/>
    </row>
    <row r="155" spans="1:45" ht="22.5" customHeight="1" x14ac:dyDescent="0.2">
      <c r="A155" s="758"/>
      <c r="B155" s="760"/>
      <c r="C155" s="814"/>
      <c r="D155" s="764"/>
      <c r="E155" s="762"/>
      <c r="F155" s="751"/>
      <c r="G155" s="753"/>
      <c r="H155" s="122" t="s">
        <v>244</v>
      </c>
      <c r="I155" s="123"/>
      <c r="J155" s="116"/>
      <c r="K155" s="52"/>
      <c r="L155" s="74"/>
      <c r="M155" s="53"/>
      <c r="N155" s="74"/>
      <c r="O155" s="53"/>
      <c r="P155" s="74"/>
      <c r="Q155" s="53"/>
      <c r="R155" s="74"/>
      <c r="S155" s="53"/>
      <c r="T155" s="73"/>
      <c r="U155" s="53"/>
      <c r="V155" s="75"/>
      <c r="W155" s="117"/>
      <c r="X155" s="508"/>
      <c r="Y155" s="54"/>
      <c r="Z155" s="109"/>
      <c r="AA155" s="104"/>
      <c r="AB155" s="103"/>
      <c r="AC155" s="104"/>
      <c r="AD155" s="99"/>
      <c r="AE155" s="766"/>
      <c r="AF155" s="758"/>
      <c r="AG155" s="740"/>
      <c r="AH155" s="742"/>
      <c r="AI155" s="744"/>
      <c r="AJ155" s="746"/>
      <c r="AK155" s="748"/>
      <c r="AL155" s="183"/>
      <c r="AM155" s="193"/>
      <c r="AN155" s="193"/>
      <c r="AO155" s="193"/>
      <c r="AP155" s="193"/>
      <c r="AQ155" s="193"/>
      <c r="AR155" s="183"/>
      <c r="AS155" s="183"/>
    </row>
    <row r="156" spans="1:45" ht="22.5" customHeight="1" x14ac:dyDescent="0.2">
      <c r="A156" s="758"/>
      <c r="B156" s="760"/>
      <c r="C156" s="814"/>
      <c r="D156" s="764"/>
      <c r="E156" s="762"/>
      <c r="F156" s="752"/>
      <c r="G156" s="754"/>
      <c r="H156" s="122" t="s">
        <v>245</v>
      </c>
      <c r="I156" s="123"/>
      <c r="J156" s="116"/>
      <c r="K156" s="52"/>
      <c r="L156" s="74"/>
      <c r="M156" s="53"/>
      <c r="N156" s="74"/>
      <c r="O156" s="53"/>
      <c r="P156" s="74"/>
      <c r="Q156" s="53"/>
      <c r="R156" s="74"/>
      <c r="S156" s="53"/>
      <c r="T156" s="73"/>
      <c r="U156" s="53"/>
      <c r="V156" s="75"/>
      <c r="W156" s="117"/>
      <c r="X156" s="508"/>
      <c r="Y156" s="54"/>
      <c r="Z156" s="109"/>
      <c r="AA156" s="104"/>
      <c r="AB156" s="103"/>
      <c r="AC156" s="104"/>
      <c r="AD156" s="99"/>
      <c r="AE156" s="766"/>
      <c r="AF156" s="758"/>
      <c r="AG156" s="740"/>
      <c r="AH156" s="742"/>
      <c r="AI156" s="744"/>
      <c r="AJ156" s="746"/>
      <c r="AK156" s="748"/>
      <c r="AL156" s="183"/>
      <c r="AM156" s="193"/>
      <c r="AN156" s="193"/>
      <c r="AO156" s="193"/>
      <c r="AP156" s="193"/>
      <c r="AQ156" s="193"/>
      <c r="AR156" s="183"/>
      <c r="AS156" s="183"/>
    </row>
    <row r="157" spans="1:45" ht="22.5" customHeight="1" x14ac:dyDescent="0.2">
      <c r="A157" s="758"/>
      <c r="B157" s="760"/>
      <c r="C157" s="814"/>
      <c r="D157" s="764"/>
      <c r="E157" s="762"/>
      <c r="F157" s="750" t="s">
        <v>249</v>
      </c>
      <c r="G157" s="755"/>
      <c r="H157" s="122" t="s">
        <v>243</v>
      </c>
      <c r="I157" s="123"/>
      <c r="J157" s="116"/>
      <c r="K157" s="52"/>
      <c r="L157" s="74"/>
      <c r="M157" s="53"/>
      <c r="N157" s="74"/>
      <c r="O157" s="53"/>
      <c r="P157" s="74"/>
      <c r="Q157" s="53"/>
      <c r="R157" s="74"/>
      <c r="S157" s="53"/>
      <c r="T157" s="73"/>
      <c r="U157" s="53"/>
      <c r="V157" s="75"/>
      <c r="W157" s="117"/>
      <c r="X157" s="508"/>
      <c r="Y157" s="54"/>
      <c r="Z157" s="109"/>
      <c r="AA157" s="104"/>
      <c r="AB157" s="103"/>
      <c r="AC157" s="104"/>
      <c r="AD157" s="99"/>
      <c r="AE157" s="766"/>
      <c r="AF157" s="758"/>
      <c r="AG157" s="740"/>
      <c r="AH157" s="742"/>
      <c r="AI157" s="744"/>
      <c r="AJ157" s="746"/>
      <c r="AK157" s="748"/>
      <c r="AL157" s="183"/>
      <c r="AM157" s="193"/>
      <c r="AN157" s="193"/>
      <c r="AO157" s="193"/>
      <c r="AP157" s="193"/>
      <c r="AQ157" s="193"/>
      <c r="AR157" s="183"/>
      <c r="AS157" s="183"/>
    </row>
    <row r="158" spans="1:45" ht="22.5" customHeight="1" x14ac:dyDescent="0.2">
      <c r="A158" s="758"/>
      <c r="B158" s="760"/>
      <c r="C158" s="814"/>
      <c r="D158" s="764"/>
      <c r="E158" s="762"/>
      <c r="F158" s="751"/>
      <c r="G158" s="753"/>
      <c r="H158" s="122" t="s">
        <v>244</v>
      </c>
      <c r="I158" s="123"/>
      <c r="J158" s="116"/>
      <c r="K158" s="52"/>
      <c r="L158" s="74"/>
      <c r="M158" s="53"/>
      <c r="N158" s="74"/>
      <c r="O158" s="53"/>
      <c r="P158" s="74"/>
      <c r="Q158" s="53"/>
      <c r="R158" s="74"/>
      <c r="S158" s="53"/>
      <c r="T158" s="73"/>
      <c r="U158" s="53"/>
      <c r="V158" s="75"/>
      <c r="W158" s="117"/>
      <c r="X158" s="508"/>
      <c r="Y158" s="54"/>
      <c r="Z158" s="109"/>
      <c r="AA158" s="104"/>
      <c r="AB158" s="103"/>
      <c r="AC158" s="104"/>
      <c r="AD158" s="99"/>
      <c r="AE158" s="766"/>
      <c r="AF158" s="758"/>
      <c r="AG158" s="740"/>
      <c r="AH158" s="742"/>
      <c r="AI158" s="744"/>
      <c r="AJ158" s="746"/>
      <c r="AK158" s="748"/>
      <c r="AL158" s="183"/>
      <c r="AM158" s="193"/>
      <c r="AN158" s="193"/>
      <c r="AO158" s="193"/>
      <c r="AP158" s="193"/>
      <c r="AQ158" s="193"/>
      <c r="AR158" s="183"/>
      <c r="AS158" s="183"/>
    </row>
    <row r="159" spans="1:45" ht="22.5" customHeight="1" thickBot="1" x14ac:dyDescent="0.25">
      <c r="A159" s="759"/>
      <c r="B159" s="761"/>
      <c r="C159" s="815"/>
      <c r="D159" s="765"/>
      <c r="E159" s="763"/>
      <c r="F159" s="756"/>
      <c r="G159" s="757"/>
      <c r="H159" s="124" t="s">
        <v>245</v>
      </c>
      <c r="I159" s="125"/>
      <c r="J159" s="118"/>
      <c r="K159" s="87"/>
      <c r="L159" s="88"/>
      <c r="M159" s="89"/>
      <c r="N159" s="88"/>
      <c r="O159" s="89"/>
      <c r="P159" s="88"/>
      <c r="Q159" s="89"/>
      <c r="R159" s="88"/>
      <c r="S159" s="89"/>
      <c r="T159" s="86"/>
      <c r="U159" s="89"/>
      <c r="V159" s="90"/>
      <c r="W159" s="119"/>
      <c r="X159" s="509"/>
      <c r="Y159" s="92"/>
      <c r="Z159" s="110"/>
      <c r="AA159" s="106"/>
      <c r="AB159" s="105"/>
      <c r="AC159" s="106"/>
      <c r="AD159" s="100"/>
      <c r="AE159" s="767"/>
      <c r="AF159" s="759"/>
      <c r="AG159" s="741"/>
      <c r="AH159" s="743"/>
      <c r="AI159" s="745"/>
      <c r="AJ159" s="747"/>
      <c r="AK159" s="749"/>
      <c r="AL159" s="183"/>
      <c r="AM159" s="193"/>
      <c r="AN159" s="193"/>
      <c r="AO159" s="193"/>
      <c r="AP159" s="193"/>
      <c r="AQ159" s="193"/>
      <c r="AR159" s="183"/>
      <c r="AS159" s="183"/>
    </row>
    <row r="160" spans="1:45" ht="22.5" customHeight="1" x14ac:dyDescent="0.2">
      <c r="A160" s="758" t="str">
        <f>'2 Contexto e Identificación'!$A$20</f>
        <v>R9</v>
      </c>
      <c r="B160" s="760" t="str">
        <f>+'2 Contexto e Identificación'!$E$20</f>
        <v xml:space="preserve">  </v>
      </c>
      <c r="C160" s="819">
        <f>+'5 Mapa Calor Inherente'!$C$20</f>
        <v>0</v>
      </c>
      <c r="D160" s="764">
        <f>+'5 Mapa Calor Inherente'!$D$20</f>
        <v>0</v>
      </c>
      <c r="E160" s="819">
        <f>+'5 Mapa Calor Inherente'!$E$20</f>
        <v>0</v>
      </c>
      <c r="F160" s="751" t="s">
        <v>242</v>
      </c>
      <c r="G160" s="753"/>
      <c r="H160" s="120" t="s">
        <v>243</v>
      </c>
      <c r="I160" s="121"/>
      <c r="J160" s="114"/>
      <c r="K160" s="60"/>
      <c r="L160" s="94"/>
      <c r="M160" s="95"/>
      <c r="N160" s="94"/>
      <c r="O160" s="95"/>
      <c r="P160" s="94"/>
      <c r="Q160" s="95"/>
      <c r="R160" s="94"/>
      <c r="S160" s="95"/>
      <c r="T160" s="93"/>
      <c r="U160" s="95"/>
      <c r="V160" s="96"/>
      <c r="W160" s="115"/>
      <c r="X160" s="111"/>
      <c r="Y160" s="97"/>
      <c r="Z160" s="108"/>
      <c r="AA160" s="102"/>
      <c r="AB160" s="101"/>
      <c r="AC160" s="102"/>
      <c r="AD160" s="98"/>
      <c r="AE160" s="766"/>
      <c r="AF160" s="758"/>
      <c r="AG160" s="740"/>
      <c r="AH160" s="742"/>
      <c r="AI160" s="744"/>
      <c r="AJ160" s="746"/>
      <c r="AK160" s="748"/>
      <c r="AL160" s="183"/>
      <c r="AM160" s="193"/>
      <c r="AN160" s="193"/>
      <c r="AO160" s="193"/>
      <c r="AP160" s="193"/>
      <c r="AQ160" s="193"/>
      <c r="AR160" s="183"/>
      <c r="AS160" s="183"/>
    </row>
    <row r="161" spans="1:45" ht="22.5" customHeight="1" x14ac:dyDescent="0.2">
      <c r="A161" s="758"/>
      <c r="B161" s="760"/>
      <c r="C161" s="819"/>
      <c r="D161" s="764"/>
      <c r="E161" s="819"/>
      <c r="F161" s="751"/>
      <c r="G161" s="753"/>
      <c r="H161" s="122" t="s">
        <v>244</v>
      </c>
      <c r="I161" s="123"/>
      <c r="J161" s="116"/>
      <c r="K161" s="52"/>
      <c r="L161" s="74"/>
      <c r="M161" s="53"/>
      <c r="N161" s="74"/>
      <c r="O161" s="53"/>
      <c r="P161" s="74"/>
      <c r="Q161" s="53"/>
      <c r="R161" s="74"/>
      <c r="S161" s="53"/>
      <c r="T161" s="73"/>
      <c r="U161" s="53"/>
      <c r="V161" s="75"/>
      <c r="W161" s="117"/>
      <c r="X161" s="112"/>
      <c r="Y161" s="54"/>
      <c r="Z161" s="109"/>
      <c r="AA161" s="104"/>
      <c r="AB161" s="103"/>
      <c r="AC161" s="104"/>
      <c r="AD161" s="99"/>
      <c r="AE161" s="766"/>
      <c r="AF161" s="758"/>
      <c r="AG161" s="740"/>
      <c r="AH161" s="742"/>
      <c r="AI161" s="744"/>
      <c r="AJ161" s="746"/>
      <c r="AK161" s="748"/>
      <c r="AL161" s="183"/>
      <c r="AM161" s="193"/>
      <c r="AN161" s="193"/>
      <c r="AO161" s="193"/>
      <c r="AP161" s="193"/>
      <c r="AQ161" s="193"/>
      <c r="AR161" s="183"/>
      <c r="AS161" s="183"/>
    </row>
    <row r="162" spans="1:45" ht="22.5" customHeight="1" x14ac:dyDescent="0.2">
      <c r="A162" s="758"/>
      <c r="B162" s="760"/>
      <c r="C162" s="819"/>
      <c r="D162" s="764"/>
      <c r="E162" s="819"/>
      <c r="F162" s="752"/>
      <c r="G162" s="754"/>
      <c r="H162" s="122" t="s">
        <v>245</v>
      </c>
      <c r="I162" s="123"/>
      <c r="J162" s="116"/>
      <c r="K162" s="52"/>
      <c r="L162" s="74"/>
      <c r="M162" s="53"/>
      <c r="N162" s="74"/>
      <c r="O162" s="53"/>
      <c r="P162" s="74"/>
      <c r="Q162" s="53"/>
      <c r="R162" s="74"/>
      <c r="S162" s="53"/>
      <c r="T162" s="73"/>
      <c r="U162" s="53"/>
      <c r="V162" s="75"/>
      <c r="W162" s="117"/>
      <c r="X162" s="112"/>
      <c r="Y162" s="54"/>
      <c r="Z162" s="109"/>
      <c r="AA162" s="104"/>
      <c r="AB162" s="103"/>
      <c r="AC162" s="104"/>
      <c r="AD162" s="99"/>
      <c r="AE162" s="766"/>
      <c r="AF162" s="758"/>
      <c r="AG162" s="740"/>
      <c r="AH162" s="742"/>
      <c r="AI162" s="744"/>
      <c r="AJ162" s="746"/>
      <c r="AK162" s="748"/>
      <c r="AL162" s="183"/>
      <c r="AM162" s="193"/>
      <c r="AN162" s="193"/>
      <c r="AO162" s="193"/>
      <c r="AP162" s="193"/>
      <c r="AQ162" s="193"/>
      <c r="AR162" s="183"/>
      <c r="AS162" s="183"/>
    </row>
    <row r="163" spans="1:45" ht="22.5" customHeight="1" x14ac:dyDescent="0.2">
      <c r="A163" s="758"/>
      <c r="B163" s="760"/>
      <c r="C163" s="819"/>
      <c r="D163" s="764"/>
      <c r="E163" s="819"/>
      <c r="F163" s="750" t="s">
        <v>246</v>
      </c>
      <c r="G163" s="755"/>
      <c r="H163" s="122" t="s">
        <v>243</v>
      </c>
      <c r="I163" s="123"/>
      <c r="J163" s="116"/>
      <c r="K163" s="52"/>
      <c r="L163" s="74"/>
      <c r="M163" s="53"/>
      <c r="N163" s="74"/>
      <c r="O163" s="53"/>
      <c r="P163" s="74"/>
      <c r="Q163" s="53"/>
      <c r="R163" s="74"/>
      <c r="S163" s="53"/>
      <c r="T163" s="73"/>
      <c r="U163" s="53"/>
      <c r="V163" s="75"/>
      <c r="W163" s="117"/>
      <c r="X163" s="112"/>
      <c r="Y163" s="54"/>
      <c r="Z163" s="109"/>
      <c r="AA163" s="104"/>
      <c r="AB163" s="103"/>
      <c r="AC163" s="104"/>
      <c r="AD163" s="99"/>
      <c r="AE163" s="766"/>
      <c r="AF163" s="758"/>
      <c r="AG163" s="740"/>
      <c r="AH163" s="742"/>
      <c r="AI163" s="744"/>
      <c r="AJ163" s="746"/>
      <c r="AK163" s="748"/>
      <c r="AL163" s="183"/>
      <c r="AM163" s="193"/>
      <c r="AN163" s="193"/>
      <c r="AO163" s="193"/>
      <c r="AP163" s="193"/>
      <c r="AQ163" s="193"/>
      <c r="AR163" s="183"/>
      <c r="AS163" s="183"/>
    </row>
    <row r="164" spans="1:45" ht="22.5" customHeight="1" x14ac:dyDescent="0.2">
      <c r="A164" s="758"/>
      <c r="B164" s="760"/>
      <c r="C164" s="819"/>
      <c r="D164" s="764"/>
      <c r="E164" s="819"/>
      <c r="F164" s="751"/>
      <c r="G164" s="753"/>
      <c r="H164" s="122" t="s">
        <v>244</v>
      </c>
      <c r="I164" s="123"/>
      <c r="J164" s="116"/>
      <c r="K164" s="52"/>
      <c r="L164" s="74"/>
      <c r="M164" s="53"/>
      <c r="N164" s="74"/>
      <c r="O164" s="53"/>
      <c r="P164" s="74"/>
      <c r="Q164" s="53"/>
      <c r="R164" s="74"/>
      <c r="S164" s="53"/>
      <c r="T164" s="73"/>
      <c r="U164" s="53"/>
      <c r="V164" s="75"/>
      <c r="W164" s="117"/>
      <c r="X164" s="112"/>
      <c r="Y164" s="54"/>
      <c r="Z164" s="109"/>
      <c r="AA164" s="104"/>
      <c r="AB164" s="103"/>
      <c r="AC164" s="104"/>
      <c r="AD164" s="99"/>
      <c r="AE164" s="766"/>
      <c r="AF164" s="758"/>
      <c r="AG164" s="740"/>
      <c r="AH164" s="742"/>
      <c r="AI164" s="744"/>
      <c r="AJ164" s="746"/>
      <c r="AK164" s="748"/>
      <c r="AL164" s="183"/>
      <c r="AM164" s="193"/>
      <c r="AN164" s="193"/>
      <c r="AO164" s="193"/>
      <c r="AP164" s="193"/>
      <c r="AQ164" s="193"/>
      <c r="AR164" s="183"/>
      <c r="AS164" s="183"/>
    </row>
    <row r="165" spans="1:45" ht="22.5" customHeight="1" x14ac:dyDescent="0.2">
      <c r="A165" s="758"/>
      <c r="B165" s="760"/>
      <c r="C165" s="819"/>
      <c r="D165" s="764"/>
      <c r="E165" s="819"/>
      <c r="F165" s="752"/>
      <c r="G165" s="754"/>
      <c r="H165" s="122" t="s">
        <v>245</v>
      </c>
      <c r="I165" s="123"/>
      <c r="J165" s="116"/>
      <c r="K165" s="52"/>
      <c r="L165" s="74"/>
      <c r="M165" s="53"/>
      <c r="N165" s="74"/>
      <c r="O165" s="53"/>
      <c r="P165" s="74"/>
      <c r="Q165" s="53"/>
      <c r="R165" s="74"/>
      <c r="S165" s="53"/>
      <c r="T165" s="73"/>
      <c r="U165" s="53"/>
      <c r="V165" s="75"/>
      <c r="W165" s="117"/>
      <c r="X165" s="112"/>
      <c r="Y165" s="54"/>
      <c r="Z165" s="109"/>
      <c r="AA165" s="104"/>
      <c r="AB165" s="103"/>
      <c r="AC165" s="104"/>
      <c r="AD165" s="99"/>
      <c r="AE165" s="766"/>
      <c r="AF165" s="758"/>
      <c r="AG165" s="740"/>
      <c r="AH165" s="742"/>
      <c r="AI165" s="744"/>
      <c r="AJ165" s="746"/>
      <c r="AK165" s="748"/>
      <c r="AL165" s="183"/>
      <c r="AM165" s="193"/>
      <c r="AN165" s="193"/>
      <c r="AO165" s="193"/>
      <c r="AP165" s="193"/>
      <c r="AQ165" s="193"/>
      <c r="AR165" s="183"/>
      <c r="AS165" s="183"/>
    </row>
    <row r="166" spans="1:45" ht="22.5" customHeight="1" x14ac:dyDescent="0.2">
      <c r="A166" s="758"/>
      <c r="B166" s="760"/>
      <c r="C166" s="819"/>
      <c r="D166" s="764"/>
      <c r="E166" s="819"/>
      <c r="F166" s="750" t="s">
        <v>247</v>
      </c>
      <c r="G166" s="755"/>
      <c r="H166" s="122" t="s">
        <v>243</v>
      </c>
      <c r="I166" s="123"/>
      <c r="J166" s="116"/>
      <c r="K166" s="52"/>
      <c r="L166" s="74"/>
      <c r="M166" s="53"/>
      <c r="N166" s="74"/>
      <c r="O166" s="53"/>
      <c r="P166" s="74"/>
      <c r="Q166" s="53"/>
      <c r="R166" s="74"/>
      <c r="S166" s="53"/>
      <c r="T166" s="73"/>
      <c r="U166" s="53"/>
      <c r="V166" s="75"/>
      <c r="W166" s="117"/>
      <c r="X166" s="112"/>
      <c r="Y166" s="54"/>
      <c r="Z166" s="109"/>
      <c r="AA166" s="104"/>
      <c r="AB166" s="103"/>
      <c r="AC166" s="104"/>
      <c r="AD166" s="99"/>
      <c r="AE166" s="766"/>
      <c r="AF166" s="758"/>
      <c r="AG166" s="740"/>
      <c r="AH166" s="742"/>
      <c r="AI166" s="744"/>
      <c r="AJ166" s="746"/>
      <c r="AK166" s="748"/>
      <c r="AL166" s="183"/>
      <c r="AM166" s="193"/>
      <c r="AN166" s="193"/>
      <c r="AO166" s="193"/>
      <c r="AP166" s="193"/>
      <c r="AQ166" s="193"/>
      <c r="AR166" s="183"/>
      <c r="AS166" s="183"/>
    </row>
    <row r="167" spans="1:45" ht="22.5" customHeight="1" x14ac:dyDescent="0.2">
      <c r="A167" s="758"/>
      <c r="B167" s="760"/>
      <c r="C167" s="819"/>
      <c r="D167" s="764"/>
      <c r="E167" s="819"/>
      <c r="F167" s="751"/>
      <c r="G167" s="753"/>
      <c r="H167" s="122" t="s">
        <v>244</v>
      </c>
      <c r="I167" s="123"/>
      <c r="J167" s="116"/>
      <c r="K167" s="52"/>
      <c r="L167" s="74"/>
      <c r="M167" s="53"/>
      <c r="N167" s="74"/>
      <c r="O167" s="53"/>
      <c r="P167" s="74"/>
      <c r="Q167" s="53"/>
      <c r="R167" s="74"/>
      <c r="S167" s="53"/>
      <c r="T167" s="73"/>
      <c r="U167" s="53"/>
      <c r="V167" s="75"/>
      <c r="W167" s="117"/>
      <c r="X167" s="112"/>
      <c r="Y167" s="54"/>
      <c r="Z167" s="109"/>
      <c r="AA167" s="104"/>
      <c r="AB167" s="103"/>
      <c r="AC167" s="104"/>
      <c r="AD167" s="99"/>
      <c r="AE167" s="766"/>
      <c r="AF167" s="758"/>
      <c r="AG167" s="740"/>
      <c r="AH167" s="742"/>
      <c r="AI167" s="744"/>
      <c r="AJ167" s="746"/>
      <c r="AK167" s="748"/>
      <c r="AL167" s="183"/>
      <c r="AM167" s="193"/>
      <c r="AN167" s="193"/>
      <c r="AO167" s="193"/>
      <c r="AP167" s="193"/>
      <c r="AQ167" s="193"/>
      <c r="AR167" s="183"/>
      <c r="AS167" s="183"/>
    </row>
    <row r="168" spans="1:45" ht="22.5" customHeight="1" x14ac:dyDescent="0.2">
      <c r="A168" s="758"/>
      <c r="B168" s="760"/>
      <c r="C168" s="819"/>
      <c r="D168" s="764"/>
      <c r="E168" s="819"/>
      <c r="F168" s="752"/>
      <c r="G168" s="754"/>
      <c r="H168" s="122" t="s">
        <v>245</v>
      </c>
      <c r="I168" s="123"/>
      <c r="J168" s="116"/>
      <c r="K168" s="52"/>
      <c r="L168" s="74"/>
      <c r="M168" s="53"/>
      <c r="N168" s="74"/>
      <c r="O168" s="53"/>
      <c r="P168" s="74"/>
      <c r="Q168" s="53"/>
      <c r="R168" s="74"/>
      <c r="S168" s="53"/>
      <c r="T168" s="73"/>
      <c r="U168" s="53"/>
      <c r="V168" s="75"/>
      <c r="W168" s="117"/>
      <c r="X168" s="112"/>
      <c r="Y168" s="54"/>
      <c r="Z168" s="109"/>
      <c r="AA168" s="104"/>
      <c r="AB168" s="103"/>
      <c r="AC168" s="104"/>
      <c r="AD168" s="99"/>
      <c r="AE168" s="766"/>
      <c r="AF168" s="758"/>
      <c r="AG168" s="740"/>
      <c r="AH168" s="742"/>
      <c r="AI168" s="744"/>
      <c r="AJ168" s="746"/>
      <c r="AK168" s="748"/>
      <c r="AL168" s="183"/>
      <c r="AM168" s="193"/>
      <c r="AN168" s="193"/>
      <c r="AO168" s="193"/>
      <c r="AP168" s="193"/>
      <c r="AQ168" s="193"/>
      <c r="AR168" s="183"/>
      <c r="AS168" s="183"/>
    </row>
    <row r="169" spans="1:45" ht="22.5" customHeight="1" x14ac:dyDescent="0.2">
      <c r="A169" s="758"/>
      <c r="B169" s="760"/>
      <c r="C169" s="819"/>
      <c r="D169" s="764"/>
      <c r="E169" s="819"/>
      <c r="F169" s="750" t="s">
        <v>248</v>
      </c>
      <c r="G169" s="755"/>
      <c r="H169" s="122" t="s">
        <v>243</v>
      </c>
      <c r="I169" s="123"/>
      <c r="J169" s="116"/>
      <c r="K169" s="52"/>
      <c r="L169" s="74"/>
      <c r="M169" s="53"/>
      <c r="N169" s="74"/>
      <c r="O169" s="53"/>
      <c r="P169" s="74"/>
      <c r="Q169" s="53"/>
      <c r="R169" s="74"/>
      <c r="S169" s="53"/>
      <c r="T169" s="73"/>
      <c r="U169" s="53"/>
      <c r="V169" s="75"/>
      <c r="W169" s="117"/>
      <c r="X169" s="112"/>
      <c r="Y169" s="54"/>
      <c r="Z169" s="109"/>
      <c r="AA169" s="104"/>
      <c r="AB169" s="103"/>
      <c r="AC169" s="104"/>
      <c r="AD169" s="99"/>
      <c r="AE169" s="766"/>
      <c r="AF169" s="758"/>
      <c r="AG169" s="740"/>
      <c r="AH169" s="742"/>
      <c r="AI169" s="744"/>
      <c r="AJ169" s="746"/>
      <c r="AK169" s="748"/>
      <c r="AL169" s="183"/>
      <c r="AM169" s="193"/>
      <c r="AN169" s="193"/>
      <c r="AO169" s="193"/>
      <c r="AP169" s="193"/>
      <c r="AQ169" s="193"/>
      <c r="AR169" s="183"/>
      <c r="AS169" s="183"/>
    </row>
    <row r="170" spans="1:45" ht="22.5" customHeight="1" x14ac:dyDescent="0.2">
      <c r="A170" s="758"/>
      <c r="B170" s="760"/>
      <c r="C170" s="819"/>
      <c r="D170" s="764"/>
      <c r="E170" s="819"/>
      <c r="F170" s="751"/>
      <c r="G170" s="753"/>
      <c r="H170" s="122" t="s">
        <v>244</v>
      </c>
      <c r="I170" s="123"/>
      <c r="J170" s="116"/>
      <c r="K170" s="52"/>
      <c r="L170" s="74"/>
      <c r="M170" s="53"/>
      <c r="N170" s="74"/>
      <c r="O170" s="53"/>
      <c r="P170" s="74"/>
      <c r="Q170" s="53"/>
      <c r="R170" s="74"/>
      <c r="S170" s="53"/>
      <c r="T170" s="73"/>
      <c r="U170" s="53"/>
      <c r="V170" s="75"/>
      <c r="W170" s="117"/>
      <c r="X170" s="112"/>
      <c r="Y170" s="54"/>
      <c r="Z170" s="109"/>
      <c r="AA170" s="104"/>
      <c r="AB170" s="103"/>
      <c r="AC170" s="104"/>
      <c r="AD170" s="99"/>
      <c r="AE170" s="766"/>
      <c r="AF170" s="758"/>
      <c r="AG170" s="740"/>
      <c r="AH170" s="742"/>
      <c r="AI170" s="744"/>
      <c r="AJ170" s="746"/>
      <c r="AK170" s="748"/>
      <c r="AL170" s="183"/>
      <c r="AM170" s="193"/>
      <c r="AN170" s="193"/>
      <c r="AO170" s="193"/>
      <c r="AP170" s="193"/>
      <c r="AQ170" s="193"/>
      <c r="AR170" s="183"/>
      <c r="AS170" s="183"/>
    </row>
    <row r="171" spans="1:45" ht="22.5" customHeight="1" x14ac:dyDescent="0.2">
      <c r="A171" s="758"/>
      <c r="B171" s="760"/>
      <c r="C171" s="819"/>
      <c r="D171" s="764"/>
      <c r="E171" s="819"/>
      <c r="F171" s="752"/>
      <c r="G171" s="754"/>
      <c r="H171" s="122" t="s">
        <v>245</v>
      </c>
      <c r="I171" s="123"/>
      <c r="J171" s="116"/>
      <c r="K171" s="52"/>
      <c r="L171" s="74"/>
      <c r="M171" s="53"/>
      <c r="N171" s="74"/>
      <c r="O171" s="53"/>
      <c r="P171" s="74"/>
      <c r="Q171" s="53"/>
      <c r="R171" s="74"/>
      <c r="S171" s="53"/>
      <c r="T171" s="73"/>
      <c r="U171" s="53"/>
      <c r="V171" s="75"/>
      <c r="W171" s="117"/>
      <c r="X171" s="112"/>
      <c r="Y171" s="54"/>
      <c r="Z171" s="109"/>
      <c r="AA171" s="104"/>
      <c r="AB171" s="103"/>
      <c r="AC171" s="104"/>
      <c r="AD171" s="99"/>
      <c r="AE171" s="766"/>
      <c r="AF171" s="758"/>
      <c r="AG171" s="740"/>
      <c r="AH171" s="742"/>
      <c r="AI171" s="744"/>
      <c r="AJ171" s="746"/>
      <c r="AK171" s="748"/>
      <c r="AL171" s="183"/>
      <c r="AM171" s="193"/>
      <c r="AN171" s="193"/>
      <c r="AO171" s="193"/>
      <c r="AP171" s="193"/>
      <c r="AQ171" s="193"/>
      <c r="AR171" s="183"/>
      <c r="AS171" s="183"/>
    </row>
    <row r="172" spans="1:45" ht="22.5" customHeight="1" x14ac:dyDescent="0.2">
      <c r="A172" s="758"/>
      <c r="B172" s="760"/>
      <c r="C172" s="819"/>
      <c r="D172" s="764"/>
      <c r="E172" s="819"/>
      <c r="F172" s="750" t="s">
        <v>249</v>
      </c>
      <c r="G172" s="755"/>
      <c r="H172" s="122" t="s">
        <v>243</v>
      </c>
      <c r="I172" s="123"/>
      <c r="J172" s="116"/>
      <c r="K172" s="52"/>
      <c r="L172" s="74"/>
      <c r="M172" s="53"/>
      <c r="N172" s="74"/>
      <c r="O172" s="53"/>
      <c r="P172" s="74"/>
      <c r="Q172" s="53"/>
      <c r="R172" s="74"/>
      <c r="S172" s="53"/>
      <c r="T172" s="73"/>
      <c r="U172" s="53"/>
      <c r="V172" s="75"/>
      <c r="W172" s="117"/>
      <c r="X172" s="112"/>
      <c r="Y172" s="54"/>
      <c r="Z172" s="109"/>
      <c r="AA172" s="104"/>
      <c r="AB172" s="103"/>
      <c r="AC172" s="104"/>
      <c r="AD172" s="99"/>
      <c r="AE172" s="766"/>
      <c r="AF172" s="758"/>
      <c r="AG172" s="740"/>
      <c r="AH172" s="742"/>
      <c r="AI172" s="744"/>
      <c r="AJ172" s="746"/>
      <c r="AK172" s="748"/>
      <c r="AL172" s="183"/>
      <c r="AM172" s="193"/>
      <c r="AN172" s="193"/>
      <c r="AO172" s="193"/>
      <c r="AP172" s="193"/>
      <c r="AQ172" s="193"/>
      <c r="AR172" s="183"/>
      <c r="AS172" s="183"/>
    </row>
    <row r="173" spans="1:45" ht="22.5" customHeight="1" x14ac:dyDescent="0.2">
      <c r="A173" s="758"/>
      <c r="B173" s="760"/>
      <c r="C173" s="819"/>
      <c r="D173" s="764"/>
      <c r="E173" s="819"/>
      <c r="F173" s="751"/>
      <c r="G173" s="753"/>
      <c r="H173" s="122" t="s">
        <v>244</v>
      </c>
      <c r="I173" s="123"/>
      <c r="J173" s="116"/>
      <c r="K173" s="52"/>
      <c r="L173" s="74"/>
      <c r="M173" s="53"/>
      <c r="N173" s="74"/>
      <c r="O173" s="53"/>
      <c r="P173" s="74"/>
      <c r="Q173" s="53"/>
      <c r="R173" s="74"/>
      <c r="S173" s="53"/>
      <c r="T173" s="73"/>
      <c r="U173" s="53"/>
      <c r="V173" s="75"/>
      <c r="W173" s="117"/>
      <c r="X173" s="112"/>
      <c r="Y173" s="54"/>
      <c r="Z173" s="109"/>
      <c r="AA173" s="104"/>
      <c r="AB173" s="103"/>
      <c r="AC173" s="104"/>
      <c r="AD173" s="99"/>
      <c r="AE173" s="766"/>
      <c r="AF173" s="758"/>
      <c r="AG173" s="740"/>
      <c r="AH173" s="742"/>
      <c r="AI173" s="744"/>
      <c r="AJ173" s="746"/>
      <c r="AK173" s="748"/>
      <c r="AL173" s="183"/>
      <c r="AM173" s="193"/>
      <c r="AN173" s="193"/>
      <c r="AO173" s="193"/>
      <c r="AP173" s="193"/>
      <c r="AQ173" s="193"/>
      <c r="AR173" s="183"/>
      <c r="AS173" s="183"/>
    </row>
    <row r="174" spans="1:45" ht="22.5" customHeight="1" thickBot="1" x14ac:dyDescent="0.25">
      <c r="A174" s="759"/>
      <c r="B174" s="761"/>
      <c r="C174" s="820"/>
      <c r="D174" s="765"/>
      <c r="E174" s="820"/>
      <c r="F174" s="756"/>
      <c r="G174" s="757"/>
      <c r="H174" s="124" t="s">
        <v>245</v>
      </c>
      <c r="I174" s="125"/>
      <c r="J174" s="118"/>
      <c r="K174" s="87"/>
      <c r="L174" s="88"/>
      <c r="M174" s="89"/>
      <c r="N174" s="88"/>
      <c r="O174" s="89"/>
      <c r="P174" s="88"/>
      <c r="Q174" s="89"/>
      <c r="R174" s="88"/>
      <c r="S174" s="89"/>
      <c r="T174" s="86"/>
      <c r="U174" s="89"/>
      <c r="V174" s="90"/>
      <c r="W174" s="119"/>
      <c r="X174" s="113"/>
      <c r="Y174" s="92"/>
      <c r="Z174" s="110"/>
      <c r="AA174" s="106"/>
      <c r="AB174" s="105"/>
      <c r="AC174" s="106"/>
      <c r="AD174" s="100"/>
      <c r="AE174" s="767"/>
      <c r="AF174" s="759"/>
      <c r="AG174" s="741"/>
      <c r="AH174" s="743"/>
      <c r="AI174" s="745"/>
      <c r="AJ174" s="747"/>
      <c r="AK174" s="749"/>
      <c r="AL174" s="183"/>
      <c r="AM174" s="193"/>
      <c r="AN174" s="193"/>
      <c r="AO174" s="193"/>
      <c r="AP174" s="193"/>
      <c r="AQ174" s="193"/>
      <c r="AR174" s="183"/>
      <c r="AS174" s="183"/>
    </row>
    <row r="175" spans="1:45" ht="22.5" customHeight="1" x14ac:dyDescent="0.2">
      <c r="A175" s="758" t="str">
        <f>'2 Contexto e Identificación'!$A$21</f>
        <v>R10</v>
      </c>
      <c r="B175" s="760">
        <f>+'2 Contexto e Identificación'!$E$21</f>
        <v>0</v>
      </c>
      <c r="C175" s="819">
        <f>+'5 Mapa Calor Inherente'!$C$21</f>
        <v>0</v>
      </c>
      <c r="D175" s="764">
        <f>+'5 Mapa Calor Inherente'!$D$21</f>
        <v>0</v>
      </c>
      <c r="E175" s="819">
        <f>+'5 Mapa Calor Inherente'!$E$21</f>
        <v>0</v>
      </c>
      <c r="F175" s="751" t="s">
        <v>242</v>
      </c>
      <c r="G175" s="753"/>
      <c r="H175" s="120" t="s">
        <v>243</v>
      </c>
      <c r="I175" s="121"/>
      <c r="J175" s="114"/>
      <c r="K175" s="60"/>
      <c r="L175" s="94"/>
      <c r="M175" s="95"/>
      <c r="N175" s="94"/>
      <c r="O175" s="95"/>
      <c r="P175" s="94"/>
      <c r="Q175" s="95"/>
      <c r="R175" s="94"/>
      <c r="S175" s="95"/>
      <c r="T175" s="93"/>
      <c r="U175" s="95"/>
      <c r="V175" s="96"/>
      <c r="W175" s="115"/>
      <c r="X175" s="111"/>
      <c r="Y175" s="97"/>
      <c r="Z175" s="108"/>
      <c r="AA175" s="102"/>
      <c r="AB175" s="101"/>
      <c r="AC175" s="102"/>
      <c r="AD175" s="98"/>
      <c r="AE175" s="766"/>
      <c r="AF175" s="758"/>
      <c r="AG175" s="740"/>
      <c r="AH175" s="742"/>
      <c r="AI175" s="744"/>
      <c r="AJ175" s="746"/>
      <c r="AK175" s="748"/>
      <c r="AL175" s="183"/>
      <c r="AM175" s="193"/>
      <c r="AN175" s="193"/>
      <c r="AO175" s="193"/>
      <c r="AP175" s="193"/>
      <c r="AQ175" s="193"/>
      <c r="AR175" s="183"/>
      <c r="AS175" s="183"/>
    </row>
    <row r="176" spans="1:45" ht="22.5" customHeight="1" x14ac:dyDescent="0.2">
      <c r="A176" s="758"/>
      <c r="B176" s="760"/>
      <c r="C176" s="819"/>
      <c r="D176" s="764"/>
      <c r="E176" s="819"/>
      <c r="F176" s="751"/>
      <c r="G176" s="753"/>
      <c r="H176" s="122" t="s">
        <v>244</v>
      </c>
      <c r="I176" s="123"/>
      <c r="J176" s="116"/>
      <c r="K176" s="52"/>
      <c r="L176" s="74"/>
      <c r="M176" s="53"/>
      <c r="N176" s="74"/>
      <c r="O176" s="53"/>
      <c r="P176" s="74"/>
      <c r="Q176" s="53"/>
      <c r="R176" s="74"/>
      <c r="S176" s="53"/>
      <c r="T176" s="73"/>
      <c r="U176" s="53"/>
      <c r="V176" s="75"/>
      <c r="W176" s="117"/>
      <c r="X176" s="112"/>
      <c r="Y176" s="54"/>
      <c r="Z176" s="109"/>
      <c r="AA176" s="104"/>
      <c r="AB176" s="103"/>
      <c r="AC176" s="104"/>
      <c r="AD176" s="99"/>
      <c r="AE176" s="766"/>
      <c r="AF176" s="758"/>
      <c r="AG176" s="740"/>
      <c r="AH176" s="742"/>
      <c r="AI176" s="744"/>
      <c r="AJ176" s="746"/>
      <c r="AK176" s="748"/>
      <c r="AL176" s="183"/>
      <c r="AM176" s="193"/>
      <c r="AN176" s="193"/>
      <c r="AO176" s="193"/>
      <c r="AP176" s="193"/>
      <c r="AQ176" s="193"/>
      <c r="AR176" s="183"/>
      <c r="AS176" s="183"/>
    </row>
    <row r="177" spans="1:45" ht="22.5" customHeight="1" x14ac:dyDescent="0.2">
      <c r="A177" s="758"/>
      <c r="B177" s="760"/>
      <c r="C177" s="819"/>
      <c r="D177" s="764"/>
      <c r="E177" s="819"/>
      <c r="F177" s="752"/>
      <c r="G177" s="754"/>
      <c r="H177" s="122" t="s">
        <v>245</v>
      </c>
      <c r="I177" s="123"/>
      <c r="J177" s="116"/>
      <c r="K177" s="52"/>
      <c r="L177" s="74"/>
      <c r="M177" s="53"/>
      <c r="N177" s="74"/>
      <c r="O177" s="53"/>
      <c r="P177" s="74"/>
      <c r="Q177" s="53"/>
      <c r="R177" s="74"/>
      <c r="S177" s="53"/>
      <c r="T177" s="73"/>
      <c r="U177" s="53"/>
      <c r="V177" s="75"/>
      <c r="W177" s="117"/>
      <c r="X177" s="112"/>
      <c r="Y177" s="54"/>
      <c r="Z177" s="109"/>
      <c r="AA177" s="104"/>
      <c r="AB177" s="103"/>
      <c r="AC177" s="104"/>
      <c r="AD177" s="99"/>
      <c r="AE177" s="766"/>
      <c r="AF177" s="758"/>
      <c r="AG177" s="740"/>
      <c r="AH177" s="742"/>
      <c r="AI177" s="744"/>
      <c r="AJ177" s="746"/>
      <c r="AK177" s="748"/>
      <c r="AL177" s="183"/>
      <c r="AM177" s="193"/>
      <c r="AN177" s="193"/>
      <c r="AO177" s="193"/>
      <c r="AP177" s="193"/>
      <c r="AQ177" s="193"/>
      <c r="AR177" s="183"/>
      <c r="AS177" s="183"/>
    </row>
    <row r="178" spans="1:45" ht="22.5" customHeight="1" x14ac:dyDescent="0.2">
      <c r="A178" s="758"/>
      <c r="B178" s="760"/>
      <c r="C178" s="819"/>
      <c r="D178" s="764"/>
      <c r="E178" s="819"/>
      <c r="F178" s="750" t="s">
        <v>246</v>
      </c>
      <c r="G178" s="755"/>
      <c r="H178" s="122" t="s">
        <v>243</v>
      </c>
      <c r="I178" s="123"/>
      <c r="J178" s="116"/>
      <c r="K178" s="52"/>
      <c r="L178" s="74"/>
      <c r="M178" s="53"/>
      <c r="N178" s="74"/>
      <c r="O178" s="53"/>
      <c r="P178" s="74"/>
      <c r="Q178" s="53"/>
      <c r="R178" s="74"/>
      <c r="S178" s="53"/>
      <c r="T178" s="73"/>
      <c r="U178" s="53"/>
      <c r="V178" s="75"/>
      <c r="W178" s="117"/>
      <c r="X178" s="112"/>
      <c r="Y178" s="54"/>
      <c r="Z178" s="109"/>
      <c r="AA178" s="104"/>
      <c r="AB178" s="103"/>
      <c r="AC178" s="104"/>
      <c r="AD178" s="99"/>
      <c r="AE178" s="766"/>
      <c r="AF178" s="758"/>
      <c r="AG178" s="740"/>
      <c r="AH178" s="742"/>
      <c r="AI178" s="744"/>
      <c r="AJ178" s="746"/>
      <c r="AK178" s="748"/>
      <c r="AL178" s="183"/>
      <c r="AM178" s="193"/>
      <c r="AN178" s="193"/>
      <c r="AO178" s="193"/>
      <c r="AP178" s="193"/>
      <c r="AQ178" s="193"/>
      <c r="AR178" s="183"/>
      <c r="AS178" s="183"/>
    </row>
    <row r="179" spans="1:45" ht="22.5" customHeight="1" x14ac:dyDescent="0.2">
      <c r="A179" s="758"/>
      <c r="B179" s="760"/>
      <c r="C179" s="819"/>
      <c r="D179" s="764"/>
      <c r="E179" s="819"/>
      <c r="F179" s="751"/>
      <c r="G179" s="753"/>
      <c r="H179" s="122" t="s">
        <v>244</v>
      </c>
      <c r="I179" s="123"/>
      <c r="J179" s="116"/>
      <c r="K179" s="52"/>
      <c r="L179" s="74"/>
      <c r="M179" s="53"/>
      <c r="N179" s="74"/>
      <c r="O179" s="53"/>
      <c r="P179" s="74"/>
      <c r="Q179" s="53"/>
      <c r="R179" s="74"/>
      <c r="S179" s="53"/>
      <c r="T179" s="73"/>
      <c r="U179" s="53"/>
      <c r="V179" s="75"/>
      <c r="W179" s="117"/>
      <c r="X179" s="112"/>
      <c r="Y179" s="54"/>
      <c r="Z179" s="109"/>
      <c r="AA179" s="104"/>
      <c r="AB179" s="103"/>
      <c r="AC179" s="104"/>
      <c r="AD179" s="99"/>
      <c r="AE179" s="766"/>
      <c r="AF179" s="758"/>
      <c r="AG179" s="740"/>
      <c r="AH179" s="742"/>
      <c r="AI179" s="744"/>
      <c r="AJ179" s="746"/>
      <c r="AK179" s="748"/>
      <c r="AL179" s="183"/>
      <c r="AM179" s="193"/>
      <c r="AN179" s="193"/>
      <c r="AO179" s="193"/>
      <c r="AP179" s="193"/>
      <c r="AQ179" s="193"/>
      <c r="AR179" s="183"/>
      <c r="AS179" s="183"/>
    </row>
    <row r="180" spans="1:45" ht="22.5" customHeight="1" x14ac:dyDescent="0.2">
      <c r="A180" s="758"/>
      <c r="B180" s="760"/>
      <c r="C180" s="819"/>
      <c r="D180" s="764"/>
      <c r="E180" s="819"/>
      <c r="F180" s="752"/>
      <c r="G180" s="754"/>
      <c r="H180" s="122" t="s">
        <v>245</v>
      </c>
      <c r="I180" s="123"/>
      <c r="J180" s="116"/>
      <c r="K180" s="52"/>
      <c r="L180" s="74"/>
      <c r="M180" s="53"/>
      <c r="N180" s="74"/>
      <c r="O180" s="53"/>
      <c r="P180" s="74"/>
      <c r="Q180" s="53"/>
      <c r="R180" s="74"/>
      <c r="S180" s="53"/>
      <c r="T180" s="73"/>
      <c r="U180" s="53"/>
      <c r="V180" s="75"/>
      <c r="W180" s="117"/>
      <c r="X180" s="112"/>
      <c r="Y180" s="54"/>
      <c r="Z180" s="109"/>
      <c r="AA180" s="104"/>
      <c r="AB180" s="103"/>
      <c r="AC180" s="104"/>
      <c r="AD180" s="99"/>
      <c r="AE180" s="766"/>
      <c r="AF180" s="758"/>
      <c r="AG180" s="740"/>
      <c r="AH180" s="742"/>
      <c r="AI180" s="744"/>
      <c r="AJ180" s="746"/>
      <c r="AK180" s="748"/>
      <c r="AL180" s="183"/>
      <c r="AM180" s="193"/>
      <c r="AN180" s="193"/>
      <c r="AO180" s="193"/>
      <c r="AP180" s="193"/>
      <c r="AQ180" s="193"/>
      <c r="AR180" s="183"/>
      <c r="AS180" s="183"/>
    </row>
    <row r="181" spans="1:45" ht="22.5" customHeight="1" x14ac:dyDescent="0.2">
      <c r="A181" s="758"/>
      <c r="B181" s="760"/>
      <c r="C181" s="819"/>
      <c r="D181" s="764"/>
      <c r="E181" s="819"/>
      <c r="F181" s="750" t="s">
        <v>247</v>
      </c>
      <c r="G181" s="755"/>
      <c r="H181" s="122" t="s">
        <v>243</v>
      </c>
      <c r="I181" s="123"/>
      <c r="J181" s="116"/>
      <c r="K181" s="52"/>
      <c r="L181" s="74"/>
      <c r="M181" s="53"/>
      <c r="N181" s="74"/>
      <c r="O181" s="53"/>
      <c r="P181" s="74"/>
      <c r="Q181" s="53"/>
      <c r="R181" s="74"/>
      <c r="S181" s="53"/>
      <c r="T181" s="73"/>
      <c r="U181" s="53"/>
      <c r="V181" s="75"/>
      <c r="W181" s="117"/>
      <c r="X181" s="112"/>
      <c r="Y181" s="54"/>
      <c r="Z181" s="109"/>
      <c r="AA181" s="104"/>
      <c r="AB181" s="103"/>
      <c r="AC181" s="104"/>
      <c r="AD181" s="99"/>
      <c r="AE181" s="766"/>
      <c r="AF181" s="758"/>
      <c r="AG181" s="740"/>
      <c r="AH181" s="742"/>
      <c r="AI181" s="744"/>
      <c r="AJ181" s="746"/>
      <c r="AK181" s="748"/>
      <c r="AL181" s="183"/>
      <c r="AM181" s="193"/>
      <c r="AN181" s="193"/>
      <c r="AO181" s="193"/>
      <c r="AP181" s="193"/>
      <c r="AQ181" s="193"/>
      <c r="AR181" s="183"/>
      <c r="AS181" s="183"/>
    </row>
    <row r="182" spans="1:45" ht="22.5" customHeight="1" x14ac:dyDescent="0.2">
      <c r="A182" s="758"/>
      <c r="B182" s="760"/>
      <c r="C182" s="819"/>
      <c r="D182" s="764"/>
      <c r="E182" s="819"/>
      <c r="F182" s="751"/>
      <c r="G182" s="753"/>
      <c r="H182" s="122" t="s">
        <v>244</v>
      </c>
      <c r="I182" s="123"/>
      <c r="J182" s="116"/>
      <c r="K182" s="52"/>
      <c r="L182" s="74"/>
      <c r="M182" s="53"/>
      <c r="N182" s="74"/>
      <c r="O182" s="53"/>
      <c r="P182" s="74"/>
      <c r="Q182" s="53"/>
      <c r="R182" s="74"/>
      <c r="S182" s="53"/>
      <c r="T182" s="73"/>
      <c r="U182" s="53"/>
      <c r="V182" s="75"/>
      <c r="W182" s="117"/>
      <c r="X182" s="112"/>
      <c r="Y182" s="54"/>
      <c r="Z182" s="109"/>
      <c r="AA182" s="104"/>
      <c r="AB182" s="103"/>
      <c r="AC182" s="104"/>
      <c r="AD182" s="99"/>
      <c r="AE182" s="766"/>
      <c r="AF182" s="758"/>
      <c r="AG182" s="740"/>
      <c r="AH182" s="742"/>
      <c r="AI182" s="744"/>
      <c r="AJ182" s="746"/>
      <c r="AK182" s="748"/>
      <c r="AL182" s="183"/>
      <c r="AM182" s="193"/>
      <c r="AN182" s="193"/>
      <c r="AO182" s="193"/>
      <c r="AP182" s="193"/>
      <c r="AQ182" s="193"/>
      <c r="AR182" s="183"/>
      <c r="AS182" s="183"/>
    </row>
    <row r="183" spans="1:45" ht="22.5" customHeight="1" x14ac:dyDescent="0.2">
      <c r="A183" s="758"/>
      <c r="B183" s="760"/>
      <c r="C183" s="819"/>
      <c r="D183" s="764"/>
      <c r="E183" s="819"/>
      <c r="F183" s="752"/>
      <c r="G183" s="754"/>
      <c r="H183" s="122" t="s">
        <v>245</v>
      </c>
      <c r="I183" s="123"/>
      <c r="J183" s="116"/>
      <c r="K183" s="52"/>
      <c r="L183" s="74"/>
      <c r="M183" s="53"/>
      <c r="N183" s="74"/>
      <c r="O183" s="53"/>
      <c r="P183" s="74"/>
      <c r="Q183" s="53"/>
      <c r="R183" s="74"/>
      <c r="S183" s="53"/>
      <c r="T183" s="73"/>
      <c r="U183" s="53"/>
      <c r="V183" s="75"/>
      <c r="W183" s="117"/>
      <c r="X183" s="112"/>
      <c r="Y183" s="54"/>
      <c r="Z183" s="109"/>
      <c r="AA183" s="104"/>
      <c r="AB183" s="103"/>
      <c r="AC183" s="104"/>
      <c r="AD183" s="99"/>
      <c r="AE183" s="766"/>
      <c r="AF183" s="758"/>
      <c r="AG183" s="740"/>
      <c r="AH183" s="742"/>
      <c r="AI183" s="744"/>
      <c r="AJ183" s="746"/>
      <c r="AK183" s="748"/>
      <c r="AL183" s="183"/>
      <c r="AM183" s="193"/>
      <c r="AN183" s="193"/>
      <c r="AO183" s="193"/>
      <c r="AP183" s="193"/>
      <c r="AQ183" s="193"/>
      <c r="AR183" s="183"/>
      <c r="AS183" s="183"/>
    </row>
    <row r="184" spans="1:45" ht="22.5" customHeight="1" x14ac:dyDescent="0.2">
      <c r="A184" s="758"/>
      <c r="B184" s="760"/>
      <c r="C184" s="819"/>
      <c r="D184" s="764"/>
      <c r="E184" s="819"/>
      <c r="F184" s="750" t="s">
        <v>248</v>
      </c>
      <c r="G184" s="755"/>
      <c r="H184" s="122" t="s">
        <v>243</v>
      </c>
      <c r="I184" s="123"/>
      <c r="J184" s="116"/>
      <c r="K184" s="52"/>
      <c r="L184" s="74"/>
      <c r="M184" s="53"/>
      <c r="N184" s="74"/>
      <c r="O184" s="53"/>
      <c r="P184" s="74"/>
      <c r="Q184" s="53"/>
      <c r="R184" s="74"/>
      <c r="S184" s="53"/>
      <c r="T184" s="73"/>
      <c r="U184" s="53"/>
      <c r="V184" s="75"/>
      <c r="W184" s="117"/>
      <c r="X184" s="112"/>
      <c r="Y184" s="54"/>
      <c r="Z184" s="109"/>
      <c r="AA184" s="104"/>
      <c r="AB184" s="103"/>
      <c r="AC184" s="104"/>
      <c r="AD184" s="99"/>
      <c r="AE184" s="766"/>
      <c r="AF184" s="758"/>
      <c r="AG184" s="740"/>
      <c r="AH184" s="742"/>
      <c r="AI184" s="744"/>
      <c r="AJ184" s="746"/>
      <c r="AK184" s="748"/>
      <c r="AL184" s="183"/>
      <c r="AM184" s="193"/>
      <c r="AN184" s="193"/>
      <c r="AO184" s="193"/>
      <c r="AP184" s="193"/>
      <c r="AQ184" s="193"/>
      <c r="AR184" s="183"/>
      <c r="AS184" s="183"/>
    </row>
    <row r="185" spans="1:45" ht="22.5" customHeight="1" x14ac:dyDescent="0.2">
      <c r="A185" s="758"/>
      <c r="B185" s="760"/>
      <c r="C185" s="819"/>
      <c r="D185" s="764"/>
      <c r="E185" s="819"/>
      <c r="F185" s="751"/>
      <c r="G185" s="753"/>
      <c r="H185" s="122" t="s">
        <v>244</v>
      </c>
      <c r="I185" s="123"/>
      <c r="J185" s="116"/>
      <c r="K185" s="52"/>
      <c r="L185" s="74"/>
      <c r="M185" s="53"/>
      <c r="N185" s="74"/>
      <c r="O185" s="53"/>
      <c r="P185" s="74"/>
      <c r="Q185" s="53"/>
      <c r="R185" s="74"/>
      <c r="S185" s="53"/>
      <c r="T185" s="73"/>
      <c r="U185" s="53"/>
      <c r="V185" s="75"/>
      <c r="W185" s="117"/>
      <c r="X185" s="112"/>
      <c r="Y185" s="54"/>
      <c r="Z185" s="109"/>
      <c r="AA185" s="104"/>
      <c r="AB185" s="103"/>
      <c r="AC185" s="104"/>
      <c r="AD185" s="99"/>
      <c r="AE185" s="766"/>
      <c r="AF185" s="758"/>
      <c r="AG185" s="740"/>
      <c r="AH185" s="742"/>
      <c r="AI185" s="744"/>
      <c r="AJ185" s="746"/>
      <c r="AK185" s="748"/>
      <c r="AL185" s="183"/>
      <c r="AM185" s="193"/>
      <c r="AN185" s="193"/>
      <c r="AO185" s="193"/>
      <c r="AP185" s="193"/>
      <c r="AQ185" s="193"/>
      <c r="AR185" s="183"/>
      <c r="AS185" s="183"/>
    </row>
    <row r="186" spans="1:45" ht="22.5" customHeight="1" x14ac:dyDescent="0.2">
      <c r="A186" s="758"/>
      <c r="B186" s="760"/>
      <c r="C186" s="819"/>
      <c r="D186" s="764"/>
      <c r="E186" s="819"/>
      <c r="F186" s="752"/>
      <c r="G186" s="754"/>
      <c r="H186" s="122" t="s">
        <v>245</v>
      </c>
      <c r="I186" s="123"/>
      <c r="J186" s="116"/>
      <c r="K186" s="52"/>
      <c r="L186" s="74"/>
      <c r="M186" s="53"/>
      <c r="N186" s="74"/>
      <c r="O186" s="53"/>
      <c r="P186" s="74"/>
      <c r="Q186" s="53"/>
      <c r="R186" s="74"/>
      <c r="S186" s="53"/>
      <c r="T186" s="73"/>
      <c r="U186" s="53"/>
      <c r="V186" s="75"/>
      <c r="W186" s="117"/>
      <c r="X186" s="112"/>
      <c r="Y186" s="54"/>
      <c r="Z186" s="109"/>
      <c r="AA186" s="104"/>
      <c r="AB186" s="103"/>
      <c r="AC186" s="104"/>
      <c r="AD186" s="99"/>
      <c r="AE186" s="766"/>
      <c r="AF186" s="758"/>
      <c r="AG186" s="740"/>
      <c r="AH186" s="742"/>
      <c r="AI186" s="744"/>
      <c r="AJ186" s="746"/>
      <c r="AK186" s="748"/>
      <c r="AL186" s="183"/>
      <c r="AM186" s="193"/>
      <c r="AN186" s="193"/>
      <c r="AO186" s="193"/>
      <c r="AP186" s="193"/>
      <c r="AQ186" s="193"/>
      <c r="AR186" s="183"/>
      <c r="AS186" s="183"/>
    </row>
    <row r="187" spans="1:45" ht="22.5" customHeight="1" x14ac:dyDescent="0.2">
      <c r="A187" s="758"/>
      <c r="B187" s="760"/>
      <c r="C187" s="819"/>
      <c r="D187" s="764"/>
      <c r="E187" s="819"/>
      <c r="F187" s="750" t="s">
        <v>249</v>
      </c>
      <c r="G187" s="755"/>
      <c r="H187" s="122" t="s">
        <v>243</v>
      </c>
      <c r="I187" s="123"/>
      <c r="J187" s="116"/>
      <c r="K187" s="52"/>
      <c r="L187" s="74"/>
      <c r="M187" s="53"/>
      <c r="N187" s="74"/>
      <c r="O187" s="53"/>
      <c r="P187" s="74"/>
      <c r="Q187" s="53"/>
      <c r="R187" s="74"/>
      <c r="S187" s="53"/>
      <c r="T187" s="73"/>
      <c r="U187" s="53"/>
      <c r="V187" s="75"/>
      <c r="W187" s="117"/>
      <c r="X187" s="112"/>
      <c r="Y187" s="54"/>
      <c r="Z187" s="109"/>
      <c r="AA187" s="104"/>
      <c r="AB187" s="103"/>
      <c r="AC187" s="104"/>
      <c r="AD187" s="99"/>
      <c r="AE187" s="766"/>
      <c r="AF187" s="758"/>
      <c r="AG187" s="740"/>
      <c r="AH187" s="742"/>
      <c r="AI187" s="744"/>
      <c r="AJ187" s="746"/>
      <c r="AK187" s="748"/>
      <c r="AL187" s="183"/>
      <c r="AM187" s="193"/>
      <c r="AN187" s="193"/>
      <c r="AO187" s="193"/>
      <c r="AP187" s="193"/>
      <c r="AQ187" s="193"/>
      <c r="AR187" s="183"/>
      <c r="AS187" s="183"/>
    </row>
    <row r="188" spans="1:45" ht="22.5" customHeight="1" x14ac:dyDescent="0.2">
      <c r="A188" s="758"/>
      <c r="B188" s="760"/>
      <c r="C188" s="819"/>
      <c r="D188" s="764"/>
      <c r="E188" s="819"/>
      <c r="F188" s="751"/>
      <c r="G188" s="753"/>
      <c r="H188" s="122" t="s">
        <v>244</v>
      </c>
      <c r="I188" s="123"/>
      <c r="J188" s="116"/>
      <c r="K188" s="52"/>
      <c r="L188" s="74"/>
      <c r="M188" s="53"/>
      <c r="N188" s="74"/>
      <c r="O188" s="53"/>
      <c r="P188" s="74"/>
      <c r="Q188" s="53"/>
      <c r="R188" s="74"/>
      <c r="S188" s="53"/>
      <c r="T188" s="73"/>
      <c r="U188" s="53"/>
      <c r="V188" s="75"/>
      <c r="W188" s="117"/>
      <c r="X188" s="112"/>
      <c r="Y188" s="54"/>
      <c r="Z188" s="109"/>
      <c r="AA188" s="104"/>
      <c r="AB188" s="103"/>
      <c r="AC188" s="104"/>
      <c r="AD188" s="99"/>
      <c r="AE188" s="766"/>
      <c r="AF188" s="758"/>
      <c r="AG188" s="740"/>
      <c r="AH188" s="742"/>
      <c r="AI188" s="744"/>
      <c r="AJ188" s="746"/>
      <c r="AK188" s="748"/>
      <c r="AL188" s="183"/>
      <c r="AM188" s="193"/>
      <c r="AN188" s="193"/>
      <c r="AO188" s="193"/>
      <c r="AP188" s="193"/>
      <c r="AQ188" s="193"/>
      <c r="AR188" s="183"/>
      <c r="AS188" s="183"/>
    </row>
    <row r="189" spans="1:45" ht="22.5" customHeight="1" thickBot="1" x14ac:dyDescent="0.25">
      <c r="A189" s="759"/>
      <c r="B189" s="761"/>
      <c r="C189" s="820"/>
      <c r="D189" s="765"/>
      <c r="E189" s="820"/>
      <c r="F189" s="756"/>
      <c r="G189" s="757"/>
      <c r="H189" s="124" t="s">
        <v>245</v>
      </c>
      <c r="I189" s="125"/>
      <c r="J189" s="118"/>
      <c r="K189" s="87"/>
      <c r="L189" s="88"/>
      <c r="M189" s="89"/>
      <c r="N189" s="88"/>
      <c r="O189" s="89"/>
      <c r="P189" s="88"/>
      <c r="Q189" s="89"/>
      <c r="R189" s="88"/>
      <c r="S189" s="89"/>
      <c r="T189" s="86"/>
      <c r="U189" s="89"/>
      <c r="V189" s="90"/>
      <c r="W189" s="119"/>
      <c r="X189" s="113"/>
      <c r="Y189" s="92"/>
      <c r="Z189" s="110"/>
      <c r="AA189" s="106"/>
      <c r="AB189" s="105"/>
      <c r="AC189" s="106"/>
      <c r="AD189" s="100"/>
      <c r="AE189" s="767"/>
      <c r="AF189" s="759"/>
      <c r="AG189" s="741"/>
      <c r="AH189" s="743"/>
      <c r="AI189" s="745"/>
      <c r="AJ189" s="747"/>
      <c r="AK189" s="749"/>
      <c r="AL189" s="183"/>
      <c r="AM189" s="193"/>
      <c r="AN189" s="193"/>
      <c r="AO189" s="193"/>
      <c r="AP189" s="193"/>
      <c r="AQ189" s="193"/>
      <c r="AR189" s="183"/>
      <c r="AS189" s="183"/>
    </row>
    <row r="190" spans="1:45" ht="22.5" customHeight="1" x14ac:dyDescent="0.2">
      <c r="A190" s="758" t="str">
        <f>'2 Contexto e Identificación'!$A$22</f>
        <v>R11</v>
      </c>
      <c r="B190" s="760" t="str">
        <f>+'2 Contexto e Identificación'!$E$22</f>
        <v xml:space="preserve">  </v>
      </c>
      <c r="C190" s="819">
        <f>+'5 Mapa Calor Inherente'!$C$22</f>
        <v>0</v>
      </c>
      <c r="D190" s="764">
        <f>+'5 Mapa Calor Inherente'!$D$22</f>
        <v>0</v>
      </c>
      <c r="E190" s="819">
        <f>+'5 Mapa Calor Inherente'!$E$22</f>
        <v>0</v>
      </c>
      <c r="F190" s="751" t="s">
        <v>242</v>
      </c>
      <c r="G190" s="753"/>
      <c r="H190" s="120" t="s">
        <v>243</v>
      </c>
      <c r="I190" s="121"/>
      <c r="J190" s="114"/>
      <c r="K190" s="60"/>
      <c r="L190" s="94"/>
      <c r="M190" s="95" t="str" cm="1">
        <f t="array" ref="M190">+_xlfn.IFS(L190="","",L190=#REF!,#REF!,L190=#REF!,#REF!)</f>
        <v/>
      </c>
      <c r="N190" s="94"/>
      <c r="O190" s="95" t="str" cm="1">
        <f t="array" ref="O190">+_xlfn.IFS(N190="","",N190=#REF!,#REF!,N190=#REF!,#REF!)</f>
        <v/>
      </c>
      <c r="P190" s="94"/>
      <c r="Q190" s="95" t="str" cm="1">
        <f t="array" ref="Q190">+_xlfn.IFS(P190="","",P190=#REF!,#REF!,P190=#REF!,#REF!,P190=#REF!,#REF!)</f>
        <v/>
      </c>
      <c r="R190" s="94"/>
      <c r="S190" s="95" t="str" cm="1">
        <f t="array" ref="S190">+_xlfn.IFS(R190="","",R190=#REF!,#REF!,R190=#REF!,#REF!)</f>
        <v/>
      </c>
      <c r="T190" s="93"/>
      <c r="U190" s="95" t="str" cm="1">
        <f t="array" ref="U190">+_xlfn.IFS(T190="","",T190=#REF!,#REF!,T190=#REF!,#REF!)</f>
        <v/>
      </c>
      <c r="V190" s="96"/>
      <c r="W190" s="115" t="str" cm="1">
        <f t="array" ref="W190">+_xlfn.IFS(V190="","",V190=#REF!,#REF!,V190=#REF!,#REF!,V190=#REF!,#REF!)</f>
        <v/>
      </c>
      <c r="X190" s="111" t="str">
        <f t="shared" ref="X190:X232" si="0">+IFERROR(K190+M190+O190+Q190+S190+U190+W190,"")</f>
        <v/>
      </c>
      <c r="Y190" s="97" t="str" cm="1">
        <f t="array" ref="Y190">+_xlfn.IFS(X190="","",X190&lt;=#REF!,#REF!,X190&lt;=#REF!,#REF!,X190&lt;=#REF!,#REF!)</f>
        <v/>
      </c>
      <c r="Z190" s="108"/>
      <c r="AA190" s="102" t="str" cm="1">
        <f t="array" ref="AA190">+_xlfn.IFS(Z190="","",Z190=#REF!,#REF!,Z190=#REF!,#REF!,Z190=#REF!,#REF!)</f>
        <v/>
      </c>
      <c r="AB190" s="101" t="str" cm="1">
        <f t="array" ref="AB190">+_xlfn.IFS(AA190="","",AND(Y190=#REF!,AA190=#REF!),#REF!,AND(Y190=#REF!,AA190=#REF!),#REF!,AND(Y190=#REF!,AA190=#REF!),#REF!,AND(Y190=#REF!,AA190=#REF!),#REF!,AND(Y190=#REF!,AA190=#REF!),#REF!,AND(Y190=#REF!,AA190=#REF!),#REF!,AND(Y190=#REF!,AA190=#REF!),#REF!,AND(Y190=#REF!,AA190=#REF!),#REF!,AND(Y190=#REF!,AA190=#REF!),#REF!)</f>
        <v/>
      </c>
      <c r="AC190" s="102" t="str" cm="1">
        <f t="array" ref="AC190">+_xlfn.IFS(AB190="","",AB190=#REF!,#REF!,AB190=#REF!,#REF!,AB190=#REF!,#REF!)</f>
        <v/>
      </c>
      <c r="AD190" s="98" t="str" cm="1">
        <f t="array" ref="AD190">+_xlfn.IFS(AB190="","",AB190=#REF!,#REF!,AB190=#REF!,#REF!,AB190=#REF!,#REF!)</f>
        <v/>
      </c>
      <c r="AE190" s="766" t="str">
        <f>+IF(AC190="","",AVERAGE(AC190:AC204))</f>
        <v/>
      </c>
      <c r="AF190" s="758" t="str" cm="1">
        <f t="array" ref="AF190">+_xlfn.IFS(AE190="","",AE190=#REF!,#REF!,AE190&gt;=#REF!,#REF!,AE190&gt;=#REF!,#REF!)</f>
        <v/>
      </c>
      <c r="AG190" s="740" t="str">
        <f>+IF(AF190="","",#REF!)</f>
        <v/>
      </c>
      <c r="AH190" s="742" t="str" cm="1">
        <f t="array" ref="AH190">+_xlfn.IFS(AG190="","",AG190=#REF!,#REF!,AND(AF190=#REF!,AG190=#REF!),#REF!,AND(AF190=#REF!,AG190=#REF!),#REF!,AND(AF190=#REF!,AG190=#REF!),#REF!)</f>
        <v/>
      </c>
      <c r="AI190" s="744" t="str" cm="1">
        <f t="array" ref="AI190">+_xlfn.IFS(AH190="","",AH190=#REF!,C190,C190=#REF!,C190,AND(AH190=#REF!,C190=#REF!),#REF!,AND(AH190=#REF!,C190=#REF!),#REF!,AND(AH190=#REF!,C190=#REF!),#REF!,AND(AH190=#REF!,C190=#REF!),#REF!,AND(AH190=#REF!,C190=#REF!),#REF!,AND(AH190=#REF!,C190=#REF!),#REF!,AND(AH190=#REF!,C190=#REF!),#REF!,AND(AH190=#REF!,C190=#REF!),#REF!)</f>
        <v/>
      </c>
      <c r="AJ190" s="746">
        <f>+IF(D190="","",D190)</f>
        <v>0</v>
      </c>
      <c r="AK190" s="748" t="e">
        <f>+IF(AI190=#REF!,IF(AJ190=#REF!,#REF!,IF(AJ190=#REF!,#REF!,IF(AJ190=#REF!,#REF!,IF(AJ190=#REF!,#REF!,IF(AJ190=#REF!,#REF!))))),IF(AI190=#REF!,IF(AJ190=#REF!,#REF!,IF(AJ190=#REF!,#REF!,IF(AJ190=#REF!,#REF!,IF(AJ190=#REF!,#REF!,IF(AJ190=#REF!,#REF!))))),IF(AI190=#REF!,IF(AJ190=#REF!,#REF!,IF(AJ190=#REF!,#REF!,IF(AJ190=#REF!,#REF!,IF(AJ190=#REF!,#REF!,IF(AJ190=#REF!,#REF!))))),IF(AI190=#REF!,IF(AJ190=#REF!,#REF!,IF(AJ190=#REF!,#REF!,IF(AJ190=#REF!,#REF!,IF(AJ190=#REF!,#REF!,IF(AJ190=#REF!,#REF!))))),IF(AI190=#REF!,IF(AJ190=#REF!,#REF!,IF(AJ190=#REF!,#REF!,IF(AJ190=#REF!,#REF!,IF(AJ190=#REF!,#REF!,IF(AJ190=#REF!,#REF!))))),"")))))</f>
        <v>#REF!</v>
      </c>
      <c r="AL190" s="183"/>
      <c r="AM190" s="193"/>
      <c r="AN190" s="193"/>
      <c r="AO190" s="193"/>
      <c r="AP190" s="193"/>
      <c r="AQ190" s="193"/>
      <c r="AR190" s="183"/>
      <c r="AS190" s="183"/>
    </row>
    <row r="191" spans="1:45" ht="22.5" customHeight="1" x14ac:dyDescent="0.2">
      <c r="A191" s="758"/>
      <c r="B191" s="760"/>
      <c r="C191" s="819"/>
      <c r="D191" s="764"/>
      <c r="E191" s="819"/>
      <c r="F191" s="751"/>
      <c r="G191" s="753"/>
      <c r="H191" s="122" t="s">
        <v>244</v>
      </c>
      <c r="I191" s="123"/>
      <c r="J191" s="116"/>
      <c r="K191" s="52"/>
      <c r="L191" s="74"/>
      <c r="M191" s="53" t="str" cm="1">
        <f t="array" ref="M191">+_xlfn.IFS(L191="","",L191=#REF!,#REF!,L191=#REF!,#REF!)</f>
        <v/>
      </c>
      <c r="N191" s="74"/>
      <c r="O191" s="53" t="str" cm="1">
        <f t="array" ref="O191">+_xlfn.IFS(N191="","",N191=#REF!,#REF!,N191=#REF!,#REF!)</f>
        <v/>
      </c>
      <c r="P191" s="74"/>
      <c r="Q191" s="53" t="str" cm="1">
        <f t="array" ref="Q191">+_xlfn.IFS(P191="","",P191=#REF!,#REF!,P191=#REF!,#REF!,P191=#REF!,#REF!)</f>
        <v/>
      </c>
      <c r="R191" s="74"/>
      <c r="S191" s="53" t="str" cm="1">
        <f t="array" ref="S191">+_xlfn.IFS(R191="","",R191=#REF!,#REF!,R191=#REF!,#REF!)</f>
        <v/>
      </c>
      <c r="T191" s="73"/>
      <c r="U191" s="53" t="str" cm="1">
        <f t="array" ref="U191">+_xlfn.IFS(T191="","",T191=#REF!,#REF!,T191=#REF!,#REF!)</f>
        <v/>
      </c>
      <c r="V191" s="75"/>
      <c r="W191" s="117" t="str" cm="1">
        <f t="array" ref="W191">+_xlfn.IFS(V191="","",V191=#REF!,#REF!,V191=#REF!,#REF!,V191=#REF!,#REF!)</f>
        <v/>
      </c>
      <c r="X191" s="112" t="str">
        <f t="shared" si="0"/>
        <v/>
      </c>
      <c r="Y191" s="54" t="str" cm="1">
        <f t="array" ref="Y191">+_xlfn.IFS(X191="","",X191&lt;=#REF!,#REF!,X191&lt;=#REF!,#REF!,X191&lt;=#REF!,#REF!)</f>
        <v/>
      </c>
      <c r="Z191" s="109"/>
      <c r="AA191" s="104" t="str" cm="1">
        <f t="array" ref="AA191">+_xlfn.IFS(Z191="","",Z191=#REF!,#REF!,Z191=#REF!,#REF!,Z191=#REF!,#REF!)</f>
        <v/>
      </c>
      <c r="AB191" s="103" t="str" cm="1">
        <f t="array" ref="AB191">+_xlfn.IFS(AA191="","",AND(Y191=#REF!,AA191=#REF!),#REF!,AND(Y191=#REF!,AA191=#REF!),#REF!,AND(Y191=#REF!,AA191=#REF!),#REF!,AND(Y191=#REF!,AA191=#REF!),#REF!,AND(Y191=#REF!,AA191=#REF!),#REF!,AND(Y191=#REF!,AA191=#REF!),#REF!,AND(Y191=#REF!,AA191=#REF!),#REF!,AND(Y191=#REF!,AA191=#REF!),#REF!,AND(Y191=#REF!,AA191=#REF!),#REF!)</f>
        <v/>
      </c>
      <c r="AC191" s="104" t="str" cm="1">
        <f t="array" ref="AC191">+_xlfn.IFS(AB191="","",AB191=#REF!,#REF!,AB191=#REF!,#REF!,AB191=#REF!,#REF!)</f>
        <v/>
      </c>
      <c r="AD191" s="99" t="str" cm="1">
        <f t="array" ref="AD191">+_xlfn.IFS(AB191="","",AB191=#REF!,#REF!,AB191=#REF!,#REF!,AB191=#REF!,#REF!)</f>
        <v/>
      </c>
      <c r="AE191" s="766"/>
      <c r="AF191" s="758"/>
      <c r="AG191" s="740"/>
      <c r="AH191" s="742"/>
      <c r="AI191" s="744"/>
      <c r="AJ191" s="746"/>
      <c r="AK191" s="748"/>
      <c r="AL191" s="183"/>
      <c r="AM191" s="193"/>
      <c r="AN191" s="193"/>
      <c r="AO191" s="193"/>
      <c r="AP191" s="193"/>
      <c r="AQ191" s="193"/>
      <c r="AR191" s="183"/>
      <c r="AS191" s="183"/>
    </row>
    <row r="192" spans="1:45" ht="22.5" customHeight="1" x14ac:dyDescent="0.2">
      <c r="A192" s="758"/>
      <c r="B192" s="760"/>
      <c r="C192" s="819"/>
      <c r="D192" s="764"/>
      <c r="E192" s="819"/>
      <c r="F192" s="752"/>
      <c r="G192" s="754"/>
      <c r="H192" s="122" t="s">
        <v>245</v>
      </c>
      <c r="I192" s="123"/>
      <c r="J192" s="116"/>
      <c r="K192" s="52"/>
      <c r="L192" s="74"/>
      <c r="M192" s="53" t="str" cm="1">
        <f t="array" ref="M192">+_xlfn.IFS(L192="","",L192=#REF!,#REF!,L192=#REF!,#REF!)</f>
        <v/>
      </c>
      <c r="N192" s="74"/>
      <c r="O192" s="53" t="str" cm="1">
        <f t="array" ref="O192">+_xlfn.IFS(N192="","",N192=#REF!,#REF!,N192=#REF!,#REF!)</f>
        <v/>
      </c>
      <c r="P192" s="74"/>
      <c r="Q192" s="53" t="str" cm="1">
        <f t="array" ref="Q192">+_xlfn.IFS(P192="","",P192=#REF!,#REF!,P192=#REF!,#REF!,P192=#REF!,#REF!)</f>
        <v/>
      </c>
      <c r="R192" s="74"/>
      <c r="S192" s="53" t="str" cm="1">
        <f t="array" ref="S192">+_xlfn.IFS(R192="","",R192=#REF!,#REF!,R192=#REF!,#REF!)</f>
        <v/>
      </c>
      <c r="T192" s="73"/>
      <c r="U192" s="53" t="str" cm="1">
        <f t="array" ref="U192">+_xlfn.IFS(T192="","",T192=#REF!,#REF!,T192=#REF!,#REF!)</f>
        <v/>
      </c>
      <c r="V192" s="75"/>
      <c r="W192" s="117" t="str" cm="1">
        <f t="array" ref="W192">+_xlfn.IFS(V192="","",V192=#REF!,#REF!,V192=#REF!,#REF!,V192=#REF!,#REF!)</f>
        <v/>
      </c>
      <c r="X192" s="112" t="str">
        <f t="shared" si="0"/>
        <v/>
      </c>
      <c r="Y192" s="54" t="str" cm="1">
        <f t="array" ref="Y192">+_xlfn.IFS(X192="","",X192&lt;=#REF!,#REF!,X192&lt;=#REF!,#REF!,X192&lt;=#REF!,#REF!)</f>
        <v/>
      </c>
      <c r="Z192" s="109"/>
      <c r="AA192" s="104" t="str" cm="1">
        <f t="array" ref="AA192">+_xlfn.IFS(Z192="","",Z192=#REF!,#REF!,Z192=#REF!,#REF!,Z192=#REF!,#REF!)</f>
        <v/>
      </c>
      <c r="AB192" s="103" t="str" cm="1">
        <f t="array" ref="AB192">+_xlfn.IFS(AA192="","",AND(Y192=#REF!,AA192=#REF!),#REF!,AND(Y192=#REF!,AA192=#REF!),#REF!,AND(Y192=#REF!,AA192=#REF!),#REF!,AND(Y192=#REF!,AA192=#REF!),#REF!,AND(Y192=#REF!,AA192=#REF!),#REF!,AND(Y192=#REF!,AA192=#REF!),#REF!,AND(Y192=#REF!,AA192=#REF!),#REF!,AND(Y192=#REF!,AA192=#REF!),#REF!,AND(Y192=#REF!,AA192=#REF!),#REF!)</f>
        <v/>
      </c>
      <c r="AC192" s="104" t="str" cm="1">
        <f t="array" ref="AC192">+_xlfn.IFS(AB192="","",AB192=#REF!,#REF!,AB192=#REF!,#REF!,AB192=#REF!,#REF!)</f>
        <v/>
      </c>
      <c r="AD192" s="99" t="str" cm="1">
        <f t="array" ref="AD192">+_xlfn.IFS(AB192="","",AB192=#REF!,#REF!,AB192=#REF!,#REF!,AB192=#REF!,#REF!)</f>
        <v/>
      </c>
      <c r="AE192" s="766"/>
      <c r="AF192" s="758"/>
      <c r="AG192" s="740"/>
      <c r="AH192" s="742"/>
      <c r="AI192" s="744"/>
      <c r="AJ192" s="746"/>
      <c r="AK192" s="748"/>
      <c r="AL192" s="183"/>
      <c r="AM192" s="193"/>
      <c r="AN192" s="193"/>
      <c r="AO192" s="193"/>
      <c r="AP192" s="193"/>
      <c r="AQ192" s="193"/>
      <c r="AR192" s="183"/>
      <c r="AS192" s="183"/>
    </row>
    <row r="193" spans="1:45" ht="22.5" customHeight="1" x14ac:dyDescent="0.2">
      <c r="A193" s="758"/>
      <c r="B193" s="760"/>
      <c r="C193" s="819"/>
      <c r="D193" s="764"/>
      <c r="E193" s="819"/>
      <c r="F193" s="750" t="s">
        <v>246</v>
      </c>
      <c r="G193" s="755"/>
      <c r="H193" s="122" t="s">
        <v>243</v>
      </c>
      <c r="I193" s="123"/>
      <c r="J193" s="116"/>
      <c r="K193" s="52"/>
      <c r="L193" s="74"/>
      <c r="M193" s="53" t="str" cm="1">
        <f t="array" ref="M193">+_xlfn.IFS(L193="","",L193=#REF!,#REF!,L193=#REF!,#REF!)</f>
        <v/>
      </c>
      <c r="N193" s="74"/>
      <c r="O193" s="53" t="str" cm="1">
        <f t="array" ref="O193">+_xlfn.IFS(N193="","",N193=#REF!,#REF!,N193=#REF!,#REF!)</f>
        <v/>
      </c>
      <c r="P193" s="74"/>
      <c r="Q193" s="53" t="str" cm="1">
        <f t="array" ref="Q193">+_xlfn.IFS(P193="","",P193=#REF!,#REF!,P193=#REF!,#REF!,P193=#REF!,#REF!)</f>
        <v/>
      </c>
      <c r="R193" s="74"/>
      <c r="S193" s="53" t="str" cm="1">
        <f t="array" ref="S193">+_xlfn.IFS(R193="","",R193=#REF!,#REF!,R193=#REF!,#REF!)</f>
        <v/>
      </c>
      <c r="T193" s="73"/>
      <c r="U193" s="53" t="str" cm="1">
        <f t="array" ref="U193">+_xlfn.IFS(T193="","",T193=#REF!,#REF!,T193=#REF!,#REF!)</f>
        <v/>
      </c>
      <c r="V193" s="75"/>
      <c r="W193" s="117" t="str" cm="1">
        <f t="array" ref="W193">+_xlfn.IFS(V193="","",V193=#REF!,#REF!,V193=#REF!,#REF!,V193=#REF!,#REF!)</f>
        <v/>
      </c>
      <c r="X193" s="112" t="str">
        <f t="shared" si="0"/>
        <v/>
      </c>
      <c r="Y193" s="54" t="str" cm="1">
        <f t="array" ref="Y193">+_xlfn.IFS(X193="","",X193&lt;=#REF!,#REF!,X193&lt;=#REF!,#REF!,X193&lt;=#REF!,#REF!)</f>
        <v/>
      </c>
      <c r="Z193" s="109"/>
      <c r="AA193" s="104" t="str" cm="1">
        <f t="array" ref="AA193">+_xlfn.IFS(Z193="","",Z193=#REF!,#REF!,Z193=#REF!,#REF!,Z193=#REF!,#REF!)</f>
        <v/>
      </c>
      <c r="AB193" s="103" t="str" cm="1">
        <f t="array" ref="AB193">+_xlfn.IFS(AA193="","",AND(Y193=#REF!,AA193=#REF!),#REF!,AND(Y193=#REF!,AA193=#REF!),#REF!,AND(Y193=#REF!,AA193=#REF!),#REF!,AND(Y193=#REF!,AA193=#REF!),#REF!,AND(Y193=#REF!,AA193=#REF!),#REF!,AND(Y193=#REF!,AA193=#REF!),#REF!,AND(Y193=#REF!,AA193=#REF!),#REF!,AND(Y193=#REF!,AA193=#REF!),#REF!,AND(Y193=#REF!,AA193=#REF!),#REF!)</f>
        <v/>
      </c>
      <c r="AC193" s="104" t="str" cm="1">
        <f t="array" ref="AC193">+_xlfn.IFS(AB193="","",AB193=#REF!,#REF!,AB193=#REF!,#REF!,AB193=#REF!,#REF!)</f>
        <v/>
      </c>
      <c r="AD193" s="99" t="str" cm="1">
        <f t="array" ref="AD193">+_xlfn.IFS(AB193="","",AB193=#REF!,#REF!,AB193=#REF!,#REF!,AB193=#REF!,#REF!)</f>
        <v/>
      </c>
      <c r="AE193" s="766"/>
      <c r="AF193" s="758"/>
      <c r="AG193" s="740"/>
      <c r="AH193" s="742"/>
      <c r="AI193" s="744"/>
      <c r="AJ193" s="746"/>
      <c r="AK193" s="748"/>
      <c r="AL193" s="183"/>
      <c r="AM193" s="193"/>
      <c r="AN193" s="193"/>
      <c r="AO193" s="193"/>
      <c r="AP193" s="193"/>
      <c r="AQ193" s="193"/>
      <c r="AR193" s="183"/>
      <c r="AS193" s="183"/>
    </row>
    <row r="194" spans="1:45" ht="22.5" customHeight="1" x14ac:dyDescent="0.2">
      <c r="A194" s="758"/>
      <c r="B194" s="760"/>
      <c r="C194" s="819"/>
      <c r="D194" s="764"/>
      <c r="E194" s="819"/>
      <c r="F194" s="751"/>
      <c r="G194" s="753"/>
      <c r="H194" s="122" t="s">
        <v>244</v>
      </c>
      <c r="I194" s="123"/>
      <c r="J194" s="116"/>
      <c r="K194" s="52"/>
      <c r="L194" s="74"/>
      <c r="M194" s="53" t="str" cm="1">
        <f t="array" ref="M194">+_xlfn.IFS(L194="","",L194=#REF!,#REF!,L194=#REF!,#REF!)</f>
        <v/>
      </c>
      <c r="N194" s="74"/>
      <c r="O194" s="53" t="str" cm="1">
        <f t="array" ref="O194">+_xlfn.IFS(N194="","",N194=#REF!,#REF!,N194=#REF!,#REF!)</f>
        <v/>
      </c>
      <c r="P194" s="74"/>
      <c r="Q194" s="53" t="str" cm="1">
        <f t="array" ref="Q194">+_xlfn.IFS(P194="","",P194=#REF!,#REF!,P194=#REF!,#REF!,P194=#REF!,#REF!)</f>
        <v/>
      </c>
      <c r="R194" s="74"/>
      <c r="S194" s="53" t="str" cm="1">
        <f t="array" ref="S194">+_xlfn.IFS(R194="","",R194=#REF!,#REF!,R194=#REF!,#REF!)</f>
        <v/>
      </c>
      <c r="T194" s="73"/>
      <c r="U194" s="53" t="str" cm="1">
        <f t="array" ref="U194">+_xlfn.IFS(T194="","",T194=#REF!,#REF!,T194=#REF!,#REF!)</f>
        <v/>
      </c>
      <c r="V194" s="75"/>
      <c r="W194" s="117" t="str" cm="1">
        <f t="array" ref="W194">+_xlfn.IFS(V194="","",V194=#REF!,#REF!,V194=#REF!,#REF!,V194=#REF!,#REF!)</f>
        <v/>
      </c>
      <c r="X194" s="112" t="str">
        <f t="shared" si="0"/>
        <v/>
      </c>
      <c r="Y194" s="54" t="str" cm="1">
        <f t="array" ref="Y194">+_xlfn.IFS(X194="","",X194&lt;=#REF!,#REF!,X194&lt;=#REF!,#REF!,X194&lt;=#REF!,#REF!)</f>
        <v/>
      </c>
      <c r="Z194" s="109"/>
      <c r="AA194" s="104" t="str" cm="1">
        <f t="array" ref="AA194">+_xlfn.IFS(Z194="","",Z194=#REF!,#REF!,Z194=#REF!,#REF!,Z194=#REF!,#REF!)</f>
        <v/>
      </c>
      <c r="AB194" s="103" t="str" cm="1">
        <f t="array" ref="AB194">+_xlfn.IFS(AA194="","",AND(Y194=#REF!,AA194=#REF!),#REF!,AND(Y194=#REF!,AA194=#REF!),#REF!,AND(Y194=#REF!,AA194=#REF!),#REF!,AND(Y194=#REF!,AA194=#REF!),#REF!,AND(Y194=#REF!,AA194=#REF!),#REF!,AND(Y194=#REF!,AA194=#REF!),#REF!,AND(Y194=#REF!,AA194=#REF!),#REF!,AND(Y194=#REF!,AA194=#REF!),#REF!,AND(Y194=#REF!,AA194=#REF!),#REF!)</f>
        <v/>
      </c>
      <c r="AC194" s="104" t="str" cm="1">
        <f t="array" ref="AC194">+_xlfn.IFS(AB194="","",AB194=#REF!,#REF!,AB194=#REF!,#REF!,AB194=#REF!,#REF!)</f>
        <v/>
      </c>
      <c r="AD194" s="99" t="str" cm="1">
        <f t="array" ref="AD194">+_xlfn.IFS(AB194="","",AB194=#REF!,#REF!,AB194=#REF!,#REF!,AB194=#REF!,#REF!)</f>
        <v/>
      </c>
      <c r="AE194" s="766"/>
      <c r="AF194" s="758"/>
      <c r="AG194" s="740"/>
      <c r="AH194" s="742"/>
      <c r="AI194" s="744"/>
      <c r="AJ194" s="746"/>
      <c r="AK194" s="748"/>
      <c r="AL194" s="183"/>
      <c r="AM194" s="193"/>
      <c r="AN194" s="193"/>
      <c r="AO194" s="193"/>
      <c r="AP194" s="193"/>
      <c r="AQ194" s="193"/>
      <c r="AR194" s="183"/>
      <c r="AS194" s="183"/>
    </row>
    <row r="195" spans="1:45" ht="22.5" customHeight="1" x14ac:dyDescent="0.2">
      <c r="A195" s="758"/>
      <c r="B195" s="760"/>
      <c r="C195" s="819"/>
      <c r="D195" s="764"/>
      <c r="E195" s="819"/>
      <c r="F195" s="752"/>
      <c r="G195" s="754"/>
      <c r="H195" s="122" t="s">
        <v>245</v>
      </c>
      <c r="I195" s="123"/>
      <c r="J195" s="116"/>
      <c r="K195" s="52"/>
      <c r="L195" s="74"/>
      <c r="M195" s="53" t="str" cm="1">
        <f t="array" ref="M195">+_xlfn.IFS(L195="","",L195=#REF!,#REF!,L195=#REF!,#REF!)</f>
        <v/>
      </c>
      <c r="N195" s="74"/>
      <c r="O195" s="53" t="str" cm="1">
        <f t="array" ref="O195">+_xlfn.IFS(N195="","",N195=#REF!,#REF!,N195=#REF!,#REF!)</f>
        <v/>
      </c>
      <c r="P195" s="74"/>
      <c r="Q195" s="53" t="str" cm="1">
        <f t="array" ref="Q195">+_xlfn.IFS(P195="","",P195=#REF!,#REF!,P195=#REF!,#REF!,P195=#REF!,#REF!)</f>
        <v/>
      </c>
      <c r="R195" s="74"/>
      <c r="S195" s="53" t="str" cm="1">
        <f t="array" ref="S195">+_xlfn.IFS(R195="","",R195=#REF!,#REF!,R195=#REF!,#REF!)</f>
        <v/>
      </c>
      <c r="T195" s="73"/>
      <c r="U195" s="53" t="str" cm="1">
        <f t="array" ref="U195">+_xlfn.IFS(T195="","",T195=#REF!,#REF!,T195=#REF!,#REF!)</f>
        <v/>
      </c>
      <c r="V195" s="75"/>
      <c r="W195" s="117" t="str" cm="1">
        <f t="array" ref="W195">+_xlfn.IFS(V195="","",V195=#REF!,#REF!,V195=#REF!,#REF!,V195=#REF!,#REF!)</f>
        <v/>
      </c>
      <c r="X195" s="112" t="str">
        <f t="shared" si="0"/>
        <v/>
      </c>
      <c r="Y195" s="54" t="str" cm="1">
        <f t="array" ref="Y195">+_xlfn.IFS(X195="","",X195&lt;=#REF!,#REF!,X195&lt;=#REF!,#REF!,X195&lt;=#REF!,#REF!)</f>
        <v/>
      </c>
      <c r="Z195" s="109"/>
      <c r="AA195" s="104" t="str" cm="1">
        <f t="array" ref="AA195">+_xlfn.IFS(Z195="","",Z195=#REF!,#REF!,Z195=#REF!,#REF!,Z195=#REF!,#REF!)</f>
        <v/>
      </c>
      <c r="AB195" s="103" t="str" cm="1">
        <f t="array" ref="AB195">+_xlfn.IFS(AA195="","",AND(Y195=#REF!,AA195=#REF!),#REF!,AND(Y195=#REF!,AA195=#REF!),#REF!,AND(Y195=#REF!,AA195=#REF!),#REF!,AND(Y195=#REF!,AA195=#REF!),#REF!,AND(Y195=#REF!,AA195=#REF!),#REF!,AND(Y195=#REF!,AA195=#REF!),#REF!,AND(Y195=#REF!,AA195=#REF!),#REF!,AND(Y195=#REF!,AA195=#REF!),#REF!,AND(Y195=#REF!,AA195=#REF!),#REF!)</f>
        <v/>
      </c>
      <c r="AC195" s="104" t="str" cm="1">
        <f t="array" ref="AC195">+_xlfn.IFS(AB195="","",AB195=#REF!,#REF!,AB195=#REF!,#REF!,AB195=#REF!,#REF!)</f>
        <v/>
      </c>
      <c r="AD195" s="99" t="str" cm="1">
        <f t="array" ref="AD195">+_xlfn.IFS(AB195="","",AB195=#REF!,#REF!,AB195=#REF!,#REF!,AB195=#REF!,#REF!)</f>
        <v/>
      </c>
      <c r="AE195" s="766"/>
      <c r="AF195" s="758"/>
      <c r="AG195" s="740"/>
      <c r="AH195" s="742"/>
      <c r="AI195" s="744"/>
      <c r="AJ195" s="746"/>
      <c r="AK195" s="748"/>
      <c r="AL195" s="183"/>
      <c r="AM195" s="193"/>
      <c r="AN195" s="193"/>
      <c r="AO195" s="193"/>
      <c r="AP195" s="193"/>
      <c r="AQ195" s="193"/>
      <c r="AR195" s="183"/>
      <c r="AS195" s="183"/>
    </row>
    <row r="196" spans="1:45" ht="22.5" customHeight="1" x14ac:dyDescent="0.2">
      <c r="A196" s="758"/>
      <c r="B196" s="760"/>
      <c r="C196" s="819"/>
      <c r="D196" s="764"/>
      <c r="E196" s="819"/>
      <c r="F196" s="750" t="s">
        <v>247</v>
      </c>
      <c r="G196" s="755"/>
      <c r="H196" s="122" t="s">
        <v>243</v>
      </c>
      <c r="I196" s="123"/>
      <c r="J196" s="116"/>
      <c r="K196" s="52"/>
      <c r="L196" s="74"/>
      <c r="M196" s="53" t="str" cm="1">
        <f t="array" ref="M196">+_xlfn.IFS(L196="","",L196=#REF!,#REF!,L196=#REF!,#REF!)</f>
        <v/>
      </c>
      <c r="N196" s="74"/>
      <c r="O196" s="53" t="str" cm="1">
        <f t="array" ref="O196">+_xlfn.IFS(N196="","",N196=#REF!,#REF!,N196=#REF!,#REF!)</f>
        <v/>
      </c>
      <c r="P196" s="74"/>
      <c r="Q196" s="53" t="str" cm="1">
        <f t="array" ref="Q196">+_xlfn.IFS(P196="","",P196=#REF!,#REF!,P196=#REF!,#REF!,P196=#REF!,#REF!)</f>
        <v/>
      </c>
      <c r="R196" s="74"/>
      <c r="S196" s="53" t="str" cm="1">
        <f t="array" ref="S196">+_xlfn.IFS(R196="","",R196=#REF!,#REF!,R196=#REF!,#REF!)</f>
        <v/>
      </c>
      <c r="T196" s="73"/>
      <c r="U196" s="53" t="str" cm="1">
        <f t="array" ref="U196">+_xlfn.IFS(T196="","",T196=#REF!,#REF!,T196=#REF!,#REF!)</f>
        <v/>
      </c>
      <c r="V196" s="75"/>
      <c r="W196" s="117" t="str" cm="1">
        <f t="array" ref="W196">+_xlfn.IFS(V196="","",V196=#REF!,#REF!,V196=#REF!,#REF!,V196=#REF!,#REF!)</f>
        <v/>
      </c>
      <c r="X196" s="112" t="str">
        <f t="shared" si="0"/>
        <v/>
      </c>
      <c r="Y196" s="54" t="str" cm="1">
        <f t="array" ref="Y196">+_xlfn.IFS(X196="","",X196&lt;=#REF!,#REF!,X196&lt;=#REF!,#REF!,X196&lt;=#REF!,#REF!)</f>
        <v/>
      </c>
      <c r="Z196" s="109"/>
      <c r="AA196" s="104" t="str" cm="1">
        <f t="array" ref="AA196">+_xlfn.IFS(Z196="","",Z196=#REF!,#REF!,Z196=#REF!,#REF!,Z196=#REF!,#REF!)</f>
        <v/>
      </c>
      <c r="AB196" s="103" t="str" cm="1">
        <f t="array" ref="AB196">+_xlfn.IFS(AA196="","",AND(Y196=#REF!,AA196=#REF!),#REF!,AND(Y196=#REF!,AA196=#REF!),#REF!,AND(Y196=#REF!,AA196=#REF!),#REF!,AND(Y196=#REF!,AA196=#REF!),#REF!,AND(Y196=#REF!,AA196=#REF!),#REF!,AND(Y196=#REF!,AA196=#REF!),#REF!,AND(Y196=#REF!,AA196=#REF!),#REF!,AND(Y196=#REF!,AA196=#REF!),#REF!,AND(Y196=#REF!,AA196=#REF!),#REF!)</f>
        <v/>
      </c>
      <c r="AC196" s="104" t="str" cm="1">
        <f t="array" ref="AC196">+_xlfn.IFS(AB196="","",AB196=#REF!,#REF!,AB196=#REF!,#REF!,AB196=#REF!,#REF!)</f>
        <v/>
      </c>
      <c r="AD196" s="99" t="str" cm="1">
        <f t="array" ref="AD196">+_xlfn.IFS(AB196="","",AB196=#REF!,#REF!,AB196=#REF!,#REF!,AB196=#REF!,#REF!)</f>
        <v/>
      </c>
      <c r="AE196" s="766"/>
      <c r="AF196" s="758"/>
      <c r="AG196" s="740"/>
      <c r="AH196" s="742"/>
      <c r="AI196" s="744"/>
      <c r="AJ196" s="746"/>
      <c r="AK196" s="748"/>
      <c r="AL196" s="183"/>
      <c r="AM196" s="193"/>
      <c r="AN196" s="193"/>
      <c r="AO196" s="193"/>
      <c r="AP196" s="193"/>
      <c r="AQ196" s="193"/>
      <c r="AR196" s="183"/>
      <c r="AS196" s="183"/>
    </row>
    <row r="197" spans="1:45" ht="22.5" customHeight="1" x14ac:dyDescent="0.2">
      <c r="A197" s="758"/>
      <c r="B197" s="760"/>
      <c r="C197" s="819"/>
      <c r="D197" s="764"/>
      <c r="E197" s="819"/>
      <c r="F197" s="751"/>
      <c r="G197" s="753"/>
      <c r="H197" s="122" t="s">
        <v>244</v>
      </c>
      <c r="I197" s="123"/>
      <c r="J197" s="116"/>
      <c r="K197" s="52"/>
      <c r="L197" s="74"/>
      <c r="M197" s="53" t="str" cm="1">
        <f t="array" ref="M197">+_xlfn.IFS(L197="","",L197=#REF!,#REF!,L197=#REF!,#REF!)</f>
        <v/>
      </c>
      <c r="N197" s="74"/>
      <c r="O197" s="53" t="str" cm="1">
        <f t="array" ref="O197">+_xlfn.IFS(N197="","",N197=#REF!,#REF!,N197=#REF!,#REF!)</f>
        <v/>
      </c>
      <c r="P197" s="74"/>
      <c r="Q197" s="53" t="str" cm="1">
        <f t="array" ref="Q197">+_xlfn.IFS(P197="","",P197=#REF!,#REF!,P197=#REF!,#REF!,P197=#REF!,#REF!)</f>
        <v/>
      </c>
      <c r="R197" s="74"/>
      <c r="S197" s="53" t="str" cm="1">
        <f t="array" ref="S197">+_xlfn.IFS(R197="","",R197=#REF!,#REF!,R197=#REF!,#REF!)</f>
        <v/>
      </c>
      <c r="T197" s="73"/>
      <c r="U197" s="53" t="str" cm="1">
        <f t="array" ref="U197">+_xlfn.IFS(T197="","",T197=#REF!,#REF!,T197=#REF!,#REF!)</f>
        <v/>
      </c>
      <c r="V197" s="75"/>
      <c r="W197" s="117" t="str" cm="1">
        <f t="array" ref="W197">+_xlfn.IFS(V197="","",V197=#REF!,#REF!,V197=#REF!,#REF!,V197=#REF!,#REF!)</f>
        <v/>
      </c>
      <c r="X197" s="112" t="str">
        <f t="shared" si="0"/>
        <v/>
      </c>
      <c r="Y197" s="54" t="str" cm="1">
        <f t="array" ref="Y197">+_xlfn.IFS(X197="","",X197&lt;=#REF!,#REF!,X197&lt;=#REF!,#REF!,X197&lt;=#REF!,#REF!)</f>
        <v/>
      </c>
      <c r="Z197" s="109"/>
      <c r="AA197" s="104" t="str" cm="1">
        <f t="array" ref="AA197">+_xlfn.IFS(Z197="","",Z197=#REF!,#REF!,Z197=#REF!,#REF!,Z197=#REF!,#REF!)</f>
        <v/>
      </c>
      <c r="AB197" s="103" t="str" cm="1">
        <f t="array" ref="AB197">+_xlfn.IFS(AA197="","",AND(Y197=#REF!,AA197=#REF!),#REF!,AND(Y197=#REF!,AA197=#REF!),#REF!,AND(Y197=#REF!,AA197=#REF!),#REF!,AND(Y197=#REF!,AA197=#REF!),#REF!,AND(Y197=#REF!,AA197=#REF!),#REF!,AND(Y197=#REF!,AA197=#REF!),#REF!,AND(Y197=#REF!,AA197=#REF!),#REF!,AND(Y197=#REF!,AA197=#REF!),#REF!,AND(Y197=#REF!,AA197=#REF!),#REF!)</f>
        <v/>
      </c>
      <c r="AC197" s="104" t="str" cm="1">
        <f t="array" ref="AC197">+_xlfn.IFS(AB197="","",AB197=#REF!,#REF!,AB197=#REF!,#REF!,AB197=#REF!,#REF!)</f>
        <v/>
      </c>
      <c r="AD197" s="99" t="str" cm="1">
        <f t="array" ref="AD197">+_xlfn.IFS(AB197="","",AB197=#REF!,#REF!,AB197=#REF!,#REF!,AB197=#REF!,#REF!)</f>
        <v/>
      </c>
      <c r="AE197" s="766"/>
      <c r="AF197" s="758"/>
      <c r="AG197" s="740"/>
      <c r="AH197" s="742"/>
      <c r="AI197" s="744"/>
      <c r="AJ197" s="746"/>
      <c r="AK197" s="748"/>
      <c r="AL197" s="183"/>
      <c r="AM197" s="193"/>
      <c r="AN197" s="193"/>
      <c r="AO197" s="193"/>
      <c r="AP197" s="193"/>
      <c r="AQ197" s="193"/>
      <c r="AR197" s="183"/>
      <c r="AS197" s="183"/>
    </row>
    <row r="198" spans="1:45" ht="22.5" customHeight="1" x14ac:dyDescent="0.2">
      <c r="A198" s="758"/>
      <c r="B198" s="760"/>
      <c r="C198" s="819"/>
      <c r="D198" s="764"/>
      <c r="E198" s="819"/>
      <c r="F198" s="752"/>
      <c r="G198" s="754"/>
      <c r="H198" s="122" t="s">
        <v>245</v>
      </c>
      <c r="I198" s="123"/>
      <c r="J198" s="116"/>
      <c r="K198" s="52"/>
      <c r="L198" s="74"/>
      <c r="M198" s="53" t="str" cm="1">
        <f t="array" ref="M198">+_xlfn.IFS(L198="","",L198=#REF!,#REF!,L198=#REF!,#REF!)</f>
        <v/>
      </c>
      <c r="N198" s="74"/>
      <c r="O198" s="53" t="str" cm="1">
        <f t="array" ref="O198">+_xlfn.IFS(N198="","",N198=#REF!,#REF!,N198=#REF!,#REF!)</f>
        <v/>
      </c>
      <c r="P198" s="74"/>
      <c r="Q198" s="53" t="str" cm="1">
        <f t="array" ref="Q198">+_xlfn.IFS(P198="","",P198=#REF!,#REF!,P198=#REF!,#REF!,P198=#REF!,#REF!)</f>
        <v/>
      </c>
      <c r="R198" s="74"/>
      <c r="S198" s="53" t="str" cm="1">
        <f t="array" ref="S198">+_xlfn.IFS(R198="","",R198=#REF!,#REF!,R198=#REF!,#REF!)</f>
        <v/>
      </c>
      <c r="T198" s="73"/>
      <c r="U198" s="53" t="str" cm="1">
        <f t="array" ref="U198">+_xlfn.IFS(T198="","",T198=#REF!,#REF!,T198=#REF!,#REF!)</f>
        <v/>
      </c>
      <c r="V198" s="75"/>
      <c r="W198" s="117" t="str" cm="1">
        <f t="array" ref="W198">+_xlfn.IFS(V198="","",V198=#REF!,#REF!,V198=#REF!,#REF!,V198=#REF!,#REF!)</f>
        <v/>
      </c>
      <c r="X198" s="112" t="str">
        <f t="shared" si="0"/>
        <v/>
      </c>
      <c r="Y198" s="54" t="str" cm="1">
        <f t="array" ref="Y198">+_xlfn.IFS(X198="","",X198&lt;=#REF!,#REF!,X198&lt;=#REF!,#REF!,X198&lt;=#REF!,#REF!)</f>
        <v/>
      </c>
      <c r="Z198" s="109"/>
      <c r="AA198" s="104" t="str" cm="1">
        <f t="array" ref="AA198">+_xlfn.IFS(Z198="","",Z198=#REF!,#REF!,Z198=#REF!,#REF!,Z198=#REF!,#REF!)</f>
        <v/>
      </c>
      <c r="AB198" s="103" t="str" cm="1">
        <f t="array" ref="AB198">+_xlfn.IFS(AA198="","",AND(Y198=#REF!,AA198=#REF!),#REF!,AND(Y198=#REF!,AA198=#REF!),#REF!,AND(Y198=#REF!,AA198=#REF!),#REF!,AND(Y198=#REF!,AA198=#REF!),#REF!,AND(Y198=#REF!,AA198=#REF!),#REF!,AND(Y198=#REF!,AA198=#REF!),#REF!,AND(Y198=#REF!,AA198=#REF!),#REF!,AND(Y198=#REF!,AA198=#REF!),#REF!,AND(Y198=#REF!,AA198=#REF!),#REF!)</f>
        <v/>
      </c>
      <c r="AC198" s="104" t="str" cm="1">
        <f t="array" ref="AC198">+_xlfn.IFS(AB198="","",AB198=#REF!,#REF!,AB198=#REF!,#REF!,AB198=#REF!,#REF!)</f>
        <v/>
      </c>
      <c r="AD198" s="99" t="str" cm="1">
        <f t="array" ref="AD198">+_xlfn.IFS(AB198="","",AB198=#REF!,#REF!,AB198=#REF!,#REF!,AB198=#REF!,#REF!)</f>
        <v/>
      </c>
      <c r="AE198" s="766"/>
      <c r="AF198" s="758"/>
      <c r="AG198" s="740"/>
      <c r="AH198" s="742"/>
      <c r="AI198" s="744"/>
      <c r="AJ198" s="746"/>
      <c r="AK198" s="748"/>
      <c r="AL198" s="183"/>
      <c r="AM198" s="193"/>
      <c r="AN198" s="193"/>
      <c r="AO198" s="193"/>
      <c r="AP198" s="193"/>
      <c r="AQ198" s="193"/>
      <c r="AR198" s="183"/>
      <c r="AS198" s="183"/>
    </row>
    <row r="199" spans="1:45" ht="22.5" customHeight="1" x14ac:dyDescent="0.2">
      <c r="A199" s="758"/>
      <c r="B199" s="760"/>
      <c r="C199" s="819"/>
      <c r="D199" s="764"/>
      <c r="E199" s="819"/>
      <c r="F199" s="750" t="s">
        <v>248</v>
      </c>
      <c r="G199" s="755"/>
      <c r="H199" s="122" t="s">
        <v>243</v>
      </c>
      <c r="I199" s="123"/>
      <c r="J199" s="116"/>
      <c r="K199" s="52"/>
      <c r="L199" s="74"/>
      <c r="M199" s="53" t="str" cm="1">
        <f t="array" ref="M199">+_xlfn.IFS(L199="","",L199=#REF!,#REF!,L199=#REF!,#REF!)</f>
        <v/>
      </c>
      <c r="N199" s="74"/>
      <c r="O199" s="53" t="str" cm="1">
        <f t="array" ref="O199">+_xlfn.IFS(N199="","",N199=#REF!,#REF!,N199=#REF!,#REF!)</f>
        <v/>
      </c>
      <c r="P199" s="74"/>
      <c r="Q199" s="53" t="str" cm="1">
        <f t="array" ref="Q199">+_xlfn.IFS(P199="","",P199=#REF!,#REF!,P199=#REF!,#REF!,P199=#REF!,#REF!)</f>
        <v/>
      </c>
      <c r="R199" s="74"/>
      <c r="S199" s="53" t="str" cm="1">
        <f t="array" ref="S199">+_xlfn.IFS(R199="","",R199=#REF!,#REF!,R199=#REF!,#REF!)</f>
        <v/>
      </c>
      <c r="T199" s="73"/>
      <c r="U199" s="53" t="str" cm="1">
        <f t="array" ref="U199">+_xlfn.IFS(T199="","",T199=#REF!,#REF!,T199=#REF!,#REF!)</f>
        <v/>
      </c>
      <c r="V199" s="75"/>
      <c r="W199" s="117" t="str" cm="1">
        <f t="array" ref="W199">+_xlfn.IFS(V199="","",V199=#REF!,#REF!,V199=#REF!,#REF!,V199=#REF!,#REF!)</f>
        <v/>
      </c>
      <c r="X199" s="112" t="str">
        <f t="shared" si="0"/>
        <v/>
      </c>
      <c r="Y199" s="54" t="str" cm="1">
        <f t="array" ref="Y199">+_xlfn.IFS(X199="","",X199&lt;=#REF!,#REF!,X199&lt;=#REF!,#REF!,X199&lt;=#REF!,#REF!)</f>
        <v/>
      </c>
      <c r="Z199" s="109"/>
      <c r="AA199" s="104" t="str" cm="1">
        <f t="array" ref="AA199">+_xlfn.IFS(Z199="","",Z199=#REF!,#REF!,Z199=#REF!,#REF!,Z199=#REF!,#REF!)</f>
        <v/>
      </c>
      <c r="AB199" s="103" t="str" cm="1">
        <f t="array" ref="AB199">+_xlfn.IFS(AA199="","",AND(Y199=#REF!,AA199=#REF!),#REF!,AND(Y199=#REF!,AA199=#REF!),#REF!,AND(Y199=#REF!,AA199=#REF!),#REF!,AND(Y199=#REF!,AA199=#REF!),#REF!,AND(Y199=#REF!,AA199=#REF!),#REF!,AND(Y199=#REF!,AA199=#REF!),#REF!,AND(Y199=#REF!,AA199=#REF!),#REF!,AND(Y199=#REF!,AA199=#REF!),#REF!,AND(Y199=#REF!,AA199=#REF!),#REF!)</f>
        <v/>
      </c>
      <c r="AC199" s="104" t="str" cm="1">
        <f t="array" ref="AC199">+_xlfn.IFS(AB199="","",AB199=#REF!,#REF!,AB199=#REF!,#REF!,AB199=#REF!,#REF!)</f>
        <v/>
      </c>
      <c r="AD199" s="99" t="str" cm="1">
        <f t="array" ref="AD199">+_xlfn.IFS(AB199="","",AB199=#REF!,#REF!,AB199=#REF!,#REF!,AB199=#REF!,#REF!)</f>
        <v/>
      </c>
      <c r="AE199" s="766"/>
      <c r="AF199" s="758"/>
      <c r="AG199" s="740"/>
      <c r="AH199" s="742"/>
      <c r="AI199" s="744"/>
      <c r="AJ199" s="746"/>
      <c r="AK199" s="748"/>
      <c r="AL199" s="183"/>
      <c r="AM199" s="193"/>
      <c r="AN199" s="193"/>
      <c r="AO199" s="193"/>
      <c r="AP199" s="193"/>
      <c r="AQ199" s="193"/>
      <c r="AR199" s="183"/>
      <c r="AS199" s="183"/>
    </row>
    <row r="200" spans="1:45" ht="22.5" customHeight="1" x14ac:dyDescent="0.2">
      <c r="A200" s="758"/>
      <c r="B200" s="760"/>
      <c r="C200" s="819"/>
      <c r="D200" s="764"/>
      <c r="E200" s="819"/>
      <c r="F200" s="751"/>
      <c r="G200" s="753"/>
      <c r="H200" s="122" t="s">
        <v>244</v>
      </c>
      <c r="I200" s="123"/>
      <c r="J200" s="116"/>
      <c r="K200" s="52"/>
      <c r="L200" s="74"/>
      <c r="M200" s="53" t="str" cm="1">
        <f t="array" ref="M200">+_xlfn.IFS(L200="","",L200=#REF!,#REF!,L200=#REF!,#REF!)</f>
        <v/>
      </c>
      <c r="N200" s="74"/>
      <c r="O200" s="53" t="str" cm="1">
        <f t="array" ref="O200">+_xlfn.IFS(N200="","",N200=#REF!,#REF!,N200=#REF!,#REF!)</f>
        <v/>
      </c>
      <c r="P200" s="74"/>
      <c r="Q200" s="53" t="str" cm="1">
        <f t="array" ref="Q200">+_xlfn.IFS(P200="","",P200=#REF!,#REF!,P200=#REF!,#REF!,P200=#REF!,#REF!)</f>
        <v/>
      </c>
      <c r="R200" s="74"/>
      <c r="S200" s="53" t="str" cm="1">
        <f t="array" ref="S200">+_xlfn.IFS(R200="","",R200=#REF!,#REF!,R200=#REF!,#REF!)</f>
        <v/>
      </c>
      <c r="T200" s="73"/>
      <c r="U200" s="53" t="str" cm="1">
        <f t="array" ref="U200">+_xlfn.IFS(T200="","",T200=#REF!,#REF!,T200=#REF!,#REF!)</f>
        <v/>
      </c>
      <c r="V200" s="75"/>
      <c r="W200" s="117" t="str" cm="1">
        <f t="array" ref="W200">+_xlfn.IFS(V200="","",V200=#REF!,#REF!,V200=#REF!,#REF!,V200=#REF!,#REF!)</f>
        <v/>
      </c>
      <c r="X200" s="112" t="str">
        <f t="shared" si="0"/>
        <v/>
      </c>
      <c r="Y200" s="54" t="str" cm="1">
        <f t="array" ref="Y200">+_xlfn.IFS(X200="","",X200&lt;=#REF!,#REF!,X200&lt;=#REF!,#REF!,X200&lt;=#REF!,#REF!)</f>
        <v/>
      </c>
      <c r="Z200" s="109"/>
      <c r="AA200" s="104" t="str" cm="1">
        <f t="array" ref="AA200">+_xlfn.IFS(Z200="","",Z200=#REF!,#REF!,Z200=#REF!,#REF!,Z200=#REF!,#REF!)</f>
        <v/>
      </c>
      <c r="AB200" s="103" t="str" cm="1">
        <f t="array" ref="AB200">+_xlfn.IFS(AA200="","",AND(Y200=#REF!,AA200=#REF!),#REF!,AND(Y200=#REF!,AA200=#REF!),#REF!,AND(Y200=#REF!,AA200=#REF!),#REF!,AND(Y200=#REF!,AA200=#REF!),#REF!,AND(Y200=#REF!,AA200=#REF!),#REF!,AND(Y200=#REF!,AA200=#REF!),#REF!,AND(Y200=#REF!,AA200=#REF!),#REF!,AND(Y200=#REF!,AA200=#REF!),#REF!,AND(Y200=#REF!,AA200=#REF!),#REF!)</f>
        <v/>
      </c>
      <c r="AC200" s="104" t="str" cm="1">
        <f t="array" ref="AC200">+_xlfn.IFS(AB200="","",AB200=#REF!,#REF!,AB200=#REF!,#REF!,AB200=#REF!,#REF!)</f>
        <v/>
      </c>
      <c r="AD200" s="99" t="str" cm="1">
        <f t="array" ref="AD200">+_xlfn.IFS(AB200="","",AB200=#REF!,#REF!,AB200=#REF!,#REF!,AB200=#REF!,#REF!)</f>
        <v/>
      </c>
      <c r="AE200" s="766"/>
      <c r="AF200" s="758"/>
      <c r="AG200" s="740"/>
      <c r="AH200" s="742"/>
      <c r="AI200" s="744"/>
      <c r="AJ200" s="746"/>
      <c r="AK200" s="748"/>
      <c r="AL200" s="183"/>
      <c r="AM200" s="193"/>
      <c r="AN200" s="193"/>
      <c r="AO200" s="193"/>
      <c r="AP200" s="193"/>
      <c r="AQ200" s="193"/>
      <c r="AR200" s="183"/>
      <c r="AS200" s="183"/>
    </row>
    <row r="201" spans="1:45" ht="22.5" customHeight="1" x14ac:dyDescent="0.2">
      <c r="A201" s="758"/>
      <c r="B201" s="760"/>
      <c r="C201" s="819"/>
      <c r="D201" s="764"/>
      <c r="E201" s="819"/>
      <c r="F201" s="752"/>
      <c r="G201" s="754"/>
      <c r="H201" s="122" t="s">
        <v>245</v>
      </c>
      <c r="I201" s="123"/>
      <c r="J201" s="116"/>
      <c r="K201" s="52"/>
      <c r="L201" s="74"/>
      <c r="M201" s="53" t="str" cm="1">
        <f t="array" ref="M201">+_xlfn.IFS(L201="","",L201=#REF!,#REF!,L201=#REF!,#REF!)</f>
        <v/>
      </c>
      <c r="N201" s="74"/>
      <c r="O201" s="53" t="str" cm="1">
        <f t="array" ref="O201">+_xlfn.IFS(N201="","",N201=#REF!,#REF!,N201=#REF!,#REF!)</f>
        <v/>
      </c>
      <c r="P201" s="74"/>
      <c r="Q201" s="53" t="str" cm="1">
        <f t="array" ref="Q201">+_xlfn.IFS(P201="","",P201=#REF!,#REF!,P201=#REF!,#REF!,P201=#REF!,#REF!)</f>
        <v/>
      </c>
      <c r="R201" s="74"/>
      <c r="S201" s="53" t="str" cm="1">
        <f t="array" ref="S201">+_xlfn.IFS(R201="","",R201=#REF!,#REF!,R201=#REF!,#REF!)</f>
        <v/>
      </c>
      <c r="T201" s="73"/>
      <c r="U201" s="53" t="str" cm="1">
        <f t="array" ref="U201">+_xlfn.IFS(T201="","",T201=#REF!,#REF!,T201=#REF!,#REF!)</f>
        <v/>
      </c>
      <c r="V201" s="75"/>
      <c r="W201" s="117" t="str" cm="1">
        <f t="array" ref="W201">+_xlfn.IFS(V201="","",V201=#REF!,#REF!,V201=#REF!,#REF!,V201=#REF!,#REF!)</f>
        <v/>
      </c>
      <c r="X201" s="112" t="str">
        <f t="shared" si="0"/>
        <v/>
      </c>
      <c r="Y201" s="54" t="str" cm="1">
        <f t="array" ref="Y201">+_xlfn.IFS(X201="","",X201&lt;=#REF!,#REF!,X201&lt;=#REF!,#REF!,X201&lt;=#REF!,#REF!)</f>
        <v/>
      </c>
      <c r="Z201" s="109"/>
      <c r="AA201" s="104" t="str" cm="1">
        <f t="array" ref="AA201">+_xlfn.IFS(Z201="","",Z201=#REF!,#REF!,Z201=#REF!,#REF!,Z201=#REF!,#REF!)</f>
        <v/>
      </c>
      <c r="AB201" s="103" t="str" cm="1">
        <f t="array" ref="AB201">+_xlfn.IFS(AA201="","",AND(Y201=#REF!,AA201=#REF!),#REF!,AND(Y201=#REF!,AA201=#REF!),#REF!,AND(Y201=#REF!,AA201=#REF!),#REF!,AND(Y201=#REF!,AA201=#REF!),#REF!,AND(Y201=#REF!,AA201=#REF!),#REF!,AND(Y201=#REF!,AA201=#REF!),#REF!,AND(Y201=#REF!,AA201=#REF!),#REF!,AND(Y201=#REF!,AA201=#REF!),#REF!,AND(Y201=#REF!,AA201=#REF!),#REF!)</f>
        <v/>
      </c>
      <c r="AC201" s="104" t="str" cm="1">
        <f t="array" ref="AC201">+_xlfn.IFS(AB201="","",AB201=#REF!,#REF!,AB201=#REF!,#REF!,AB201=#REF!,#REF!)</f>
        <v/>
      </c>
      <c r="AD201" s="99" t="str" cm="1">
        <f t="array" ref="AD201">+_xlfn.IFS(AB201="","",AB201=#REF!,#REF!,AB201=#REF!,#REF!,AB201=#REF!,#REF!)</f>
        <v/>
      </c>
      <c r="AE201" s="766"/>
      <c r="AF201" s="758"/>
      <c r="AG201" s="740"/>
      <c r="AH201" s="742"/>
      <c r="AI201" s="744"/>
      <c r="AJ201" s="746"/>
      <c r="AK201" s="748"/>
      <c r="AL201" s="183"/>
      <c r="AM201" s="193"/>
      <c r="AN201" s="193"/>
      <c r="AO201" s="193"/>
      <c r="AP201" s="193"/>
      <c r="AQ201" s="193"/>
      <c r="AR201" s="183"/>
      <c r="AS201" s="183"/>
    </row>
    <row r="202" spans="1:45" ht="22.5" customHeight="1" x14ac:dyDescent="0.2">
      <c r="A202" s="758"/>
      <c r="B202" s="760"/>
      <c r="C202" s="819"/>
      <c r="D202" s="764"/>
      <c r="E202" s="819"/>
      <c r="F202" s="750" t="s">
        <v>249</v>
      </c>
      <c r="G202" s="755"/>
      <c r="H202" s="122" t="s">
        <v>243</v>
      </c>
      <c r="I202" s="123"/>
      <c r="J202" s="116"/>
      <c r="K202" s="52"/>
      <c r="L202" s="74"/>
      <c r="M202" s="53" t="str" cm="1">
        <f t="array" ref="M202">+_xlfn.IFS(L202="","",L202=#REF!,#REF!,L202=#REF!,#REF!)</f>
        <v/>
      </c>
      <c r="N202" s="74"/>
      <c r="O202" s="53" t="str" cm="1">
        <f t="array" ref="O202">+_xlfn.IFS(N202="","",N202=#REF!,#REF!,N202=#REF!,#REF!)</f>
        <v/>
      </c>
      <c r="P202" s="74"/>
      <c r="Q202" s="53" t="str" cm="1">
        <f t="array" ref="Q202">+_xlfn.IFS(P202="","",P202=#REF!,#REF!,P202=#REF!,#REF!,P202=#REF!,#REF!)</f>
        <v/>
      </c>
      <c r="R202" s="74"/>
      <c r="S202" s="53" t="str" cm="1">
        <f t="array" ref="S202">+_xlfn.IFS(R202="","",R202=#REF!,#REF!,R202=#REF!,#REF!)</f>
        <v/>
      </c>
      <c r="T202" s="73"/>
      <c r="U202" s="53" t="str" cm="1">
        <f t="array" ref="U202">+_xlfn.IFS(T202="","",T202=#REF!,#REF!,T202=#REF!,#REF!)</f>
        <v/>
      </c>
      <c r="V202" s="75"/>
      <c r="W202" s="117" t="str" cm="1">
        <f t="array" ref="W202">+_xlfn.IFS(V202="","",V202=#REF!,#REF!,V202=#REF!,#REF!,V202=#REF!,#REF!)</f>
        <v/>
      </c>
      <c r="X202" s="112" t="str">
        <f t="shared" si="0"/>
        <v/>
      </c>
      <c r="Y202" s="54" t="str" cm="1">
        <f t="array" ref="Y202">+_xlfn.IFS(X202="","",X202&lt;=#REF!,#REF!,X202&lt;=#REF!,#REF!,X202&lt;=#REF!,#REF!)</f>
        <v/>
      </c>
      <c r="Z202" s="109"/>
      <c r="AA202" s="104" t="str" cm="1">
        <f t="array" ref="AA202">+_xlfn.IFS(Z202="","",Z202=#REF!,#REF!,Z202=#REF!,#REF!,Z202=#REF!,#REF!)</f>
        <v/>
      </c>
      <c r="AB202" s="103" t="str" cm="1">
        <f t="array" ref="AB202">+_xlfn.IFS(AA202="","",AND(Y202=#REF!,AA202=#REF!),#REF!,AND(Y202=#REF!,AA202=#REF!),#REF!,AND(Y202=#REF!,AA202=#REF!),#REF!,AND(Y202=#REF!,AA202=#REF!),#REF!,AND(Y202=#REF!,AA202=#REF!),#REF!,AND(Y202=#REF!,AA202=#REF!),#REF!,AND(Y202=#REF!,AA202=#REF!),#REF!,AND(Y202=#REF!,AA202=#REF!),#REF!,AND(Y202=#REF!,AA202=#REF!),#REF!)</f>
        <v/>
      </c>
      <c r="AC202" s="104" t="str" cm="1">
        <f t="array" ref="AC202">+_xlfn.IFS(AB202="","",AB202=#REF!,#REF!,AB202=#REF!,#REF!,AB202=#REF!,#REF!)</f>
        <v/>
      </c>
      <c r="AD202" s="99" t="str" cm="1">
        <f t="array" ref="AD202">+_xlfn.IFS(AB202="","",AB202=#REF!,#REF!,AB202=#REF!,#REF!,AB202=#REF!,#REF!)</f>
        <v/>
      </c>
      <c r="AE202" s="766"/>
      <c r="AF202" s="758"/>
      <c r="AG202" s="740"/>
      <c r="AH202" s="742"/>
      <c r="AI202" s="744"/>
      <c r="AJ202" s="746"/>
      <c r="AK202" s="748"/>
      <c r="AL202" s="183"/>
      <c r="AM202" s="193"/>
      <c r="AN202" s="193"/>
      <c r="AO202" s="193"/>
      <c r="AP202" s="193"/>
      <c r="AQ202" s="193"/>
      <c r="AR202" s="183"/>
      <c r="AS202" s="183"/>
    </row>
    <row r="203" spans="1:45" ht="22.5" customHeight="1" x14ac:dyDescent="0.2">
      <c r="A203" s="758"/>
      <c r="B203" s="760"/>
      <c r="C203" s="819"/>
      <c r="D203" s="764"/>
      <c r="E203" s="819"/>
      <c r="F203" s="751"/>
      <c r="G203" s="753"/>
      <c r="H203" s="122" t="s">
        <v>244</v>
      </c>
      <c r="I203" s="123"/>
      <c r="J203" s="116"/>
      <c r="K203" s="52"/>
      <c r="L203" s="74"/>
      <c r="M203" s="53" t="str" cm="1">
        <f t="array" ref="M203">+_xlfn.IFS(L203="","",L203=#REF!,#REF!,L203=#REF!,#REF!)</f>
        <v/>
      </c>
      <c r="N203" s="74"/>
      <c r="O203" s="53" t="str" cm="1">
        <f t="array" ref="O203">+_xlfn.IFS(N203="","",N203=#REF!,#REF!,N203=#REF!,#REF!)</f>
        <v/>
      </c>
      <c r="P203" s="74"/>
      <c r="Q203" s="53" t="str" cm="1">
        <f t="array" ref="Q203">+_xlfn.IFS(P203="","",P203=#REF!,#REF!,P203=#REF!,#REF!,P203=#REF!,#REF!)</f>
        <v/>
      </c>
      <c r="R203" s="74"/>
      <c r="S203" s="53" t="str" cm="1">
        <f t="array" ref="S203">+_xlfn.IFS(R203="","",R203=#REF!,#REF!,R203=#REF!,#REF!)</f>
        <v/>
      </c>
      <c r="T203" s="73"/>
      <c r="U203" s="53" t="str" cm="1">
        <f t="array" ref="U203">+_xlfn.IFS(T203="","",T203=#REF!,#REF!,T203=#REF!,#REF!)</f>
        <v/>
      </c>
      <c r="V203" s="75"/>
      <c r="W203" s="117" t="str" cm="1">
        <f t="array" ref="W203">+_xlfn.IFS(V203="","",V203=#REF!,#REF!,V203=#REF!,#REF!,V203=#REF!,#REF!)</f>
        <v/>
      </c>
      <c r="X203" s="112" t="str">
        <f t="shared" si="0"/>
        <v/>
      </c>
      <c r="Y203" s="54" t="str" cm="1">
        <f t="array" ref="Y203">+_xlfn.IFS(X203="","",X203&lt;=#REF!,#REF!,X203&lt;=#REF!,#REF!,X203&lt;=#REF!,#REF!)</f>
        <v/>
      </c>
      <c r="Z203" s="109"/>
      <c r="AA203" s="104" t="str" cm="1">
        <f t="array" ref="AA203">+_xlfn.IFS(Z203="","",Z203=#REF!,#REF!,Z203=#REF!,#REF!,Z203=#REF!,#REF!)</f>
        <v/>
      </c>
      <c r="AB203" s="103" t="str" cm="1">
        <f t="array" ref="AB203">+_xlfn.IFS(AA203="","",AND(Y203=#REF!,AA203=#REF!),#REF!,AND(Y203=#REF!,AA203=#REF!),#REF!,AND(Y203=#REF!,AA203=#REF!),#REF!,AND(Y203=#REF!,AA203=#REF!),#REF!,AND(Y203=#REF!,AA203=#REF!),#REF!,AND(Y203=#REF!,AA203=#REF!),#REF!,AND(Y203=#REF!,AA203=#REF!),#REF!,AND(Y203=#REF!,AA203=#REF!),#REF!,AND(Y203=#REF!,AA203=#REF!),#REF!)</f>
        <v/>
      </c>
      <c r="AC203" s="104" t="str" cm="1">
        <f t="array" ref="AC203">+_xlfn.IFS(AB203="","",AB203=#REF!,#REF!,AB203=#REF!,#REF!,AB203=#REF!,#REF!)</f>
        <v/>
      </c>
      <c r="AD203" s="99" t="str" cm="1">
        <f t="array" ref="AD203">+_xlfn.IFS(AB203="","",AB203=#REF!,#REF!,AB203=#REF!,#REF!,AB203=#REF!,#REF!)</f>
        <v/>
      </c>
      <c r="AE203" s="766"/>
      <c r="AF203" s="758"/>
      <c r="AG203" s="740"/>
      <c r="AH203" s="742"/>
      <c r="AI203" s="744"/>
      <c r="AJ203" s="746"/>
      <c r="AK203" s="748"/>
      <c r="AL203" s="183"/>
      <c r="AM203" s="193"/>
      <c r="AN203" s="193"/>
      <c r="AO203" s="193"/>
      <c r="AP203" s="193"/>
      <c r="AQ203" s="193"/>
      <c r="AR203" s="183"/>
      <c r="AS203" s="183"/>
    </row>
    <row r="204" spans="1:45" ht="22.5" customHeight="1" thickBot="1" x14ac:dyDescent="0.25">
      <c r="A204" s="759"/>
      <c r="B204" s="761"/>
      <c r="C204" s="820"/>
      <c r="D204" s="765"/>
      <c r="E204" s="820"/>
      <c r="F204" s="756"/>
      <c r="G204" s="757"/>
      <c r="H204" s="124" t="s">
        <v>245</v>
      </c>
      <c r="I204" s="125"/>
      <c r="J204" s="118"/>
      <c r="K204" s="87"/>
      <c r="L204" s="88"/>
      <c r="M204" s="89" t="str" cm="1">
        <f t="array" ref="M204">+_xlfn.IFS(L204="","",L204=#REF!,#REF!,L204=#REF!,#REF!)</f>
        <v/>
      </c>
      <c r="N204" s="88"/>
      <c r="O204" s="89" t="str" cm="1">
        <f t="array" ref="O204">+_xlfn.IFS(N204="","",N204=#REF!,#REF!,N204=#REF!,#REF!)</f>
        <v/>
      </c>
      <c r="P204" s="88"/>
      <c r="Q204" s="89" t="str" cm="1">
        <f t="array" ref="Q204">+_xlfn.IFS(P204="","",P204=#REF!,#REF!,P204=#REF!,#REF!,P204=#REF!,#REF!)</f>
        <v/>
      </c>
      <c r="R204" s="88"/>
      <c r="S204" s="89" t="str" cm="1">
        <f t="array" ref="S204">+_xlfn.IFS(R204="","",R204=#REF!,#REF!,R204=#REF!,#REF!)</f>
        <v/>
      </c>
      <c r="T204" s="86"/>
      <c r="U204" s="89" t="str" cm="1">
        <f t="array" ref="U204">+_xlfn.IFS(T204="","",T204=#REF!,#REF!,T204=#REF!,#REF!)</f>
        <v/>
      </c>
      <c r="V204" s="90"/>
      <c r="W204" s="119" t="str" cm="1">
        <f t="array" ref="W204">+_xlfn.IFS(V204="","",V204=#REF!,#REF!,V204=#REF!,#REF!,V204=#REF!,#REF!)</f>
        <v/>
      </c>
      <c r="X204" s="113" t="str">
        <f t="shared" si="0"/>
        <v/>
      </c>
      <c r="Y204" s="92" t="str" cm="1">
        <f t="array" ref="Y204">+_xlfn.IFS(X204="","",X204&lt;=#REF!,#REF!,X204&lt;=#REF!,#REF!,X204&lt;=#REF!,#REF!)</f>
        <v/>
      </c>
      <c r="Z204" s="110"/>
      <c r="AA204" s="106" t="str" cm="1">
        <f t="array" ref="AA204">+_xlfn.IFS(Z204="","",Z204=#REF!,#REF!,Z204=#REF!,#REF!,Z204=#REF!,#REF!)</f>
        <v/>
      </c>
      <c r="AB204" s="105" t="str" cm="1">
        <f t="array" ref="AB204">+_xlfn.IFS(AA204="","",AND(Y204=#REF!,AA204=#REF!),#REF!,AND(Y204=#REF!,AA204=#REF!),#REF!,AND(Y204=#REF!,AA204=#REF!),#REF!,AND(Y204=#REF!,AA204=#REF!),#REF!,AND(Y204=#REF!,AA204=#REF!),#REF!,AND(Y204=#REF!,AA204=#REF!),#REF!,AND(Y204=#REF!,AA204=#REF!),#REF!,AND(Y204=#REF!,AA204=#REF!),#REF!,AND(Y204=#REF!,AA204=#REF!),#REF!)</f>
        <v/>
      </c>
      <c r="AC204" s="106" t="str" cm="1">
        <f t="array" ref="AC204">+_xlfn.IFS(AB204="","",AB204=#REF!,#REF!,AB204=#REF!,#REF!,AB204=#REF!,#REF!)</f>
        <v/>
      </c>
      <c r="AD204" s="100" t="str" cm="1">
        <f t="array" ref="AD204">+_xlfn.IFS(AB204="","",AB204=#REF!,#REF!,AB204=#REF!,#REF!,AB204=#REF!,#REF!)</f>
        <v/>
      </c>
      <c r="AE204" s="767"/>
      <c r="AF204" s="759"/>
      <c r="AG204" s="741"/>
      <c r="AH204" s="743"/>
      <c r="AI204" s="745"/>
      <c r="AJ204" s="747"/>
      <c r="AK204" s="749"/>
      <c r="AL204" s="183"/>
      <c r="AM204" s="193"/>
      <c r="AN204" s="193"/>
      <c r="AO204" s="193"/>
      <c r="AP204" s="193"/>
      <c r="AQ204" s="193"/>
      <c r="AR204" s="183"/>
      <c r="AS204" s="183"/>
    </row>
    <row r="205" spans="1:45" ht="22.5" customHeight="1" x14ac:dyDescent="0.2">
      <c r="A205" s="758" t="str">
        <f>'2 Contexto e Identificación'!$A$23</f>
        <v>R12</v>
      </c>
      <c r="B205" s="760">
        <f>+'2 Contexto e Identificación'!$E$23</f>
        <v>0</v>
      </c>
      <c r="C205" s="819">
        <f>+'5 Mapa Calor Inherente'!$C$23</f>
        <v>0</v>
      </c>
      <c r="D205" s="764">
        <f>+'5 Mapa Calor Inherente'!$D$23</f>
        <v>0</v>
      </c>
      <c r="E205" s="819">
        <f>+'5 Mapa Calor Inherente'!$E$23</f>
        <v>0</v>
      </c>
      <c r="F205" s="751" t="s">
        <v>242</v>
      </c>
      <c r="G205" s="753"/>
      <c r="H205" s="120" t="s">
        <v>243</v>
      </c>
      <c r="I205" s="121"/>
      <c r="J205" s="114"/>
      <c r="K205" s="60"/>
      <c r="L205" s="94"/>
      <c r="M205" s="95" t="str" cm="1">
        <f t="array" ref="M205">+_xlfn.IFS(L205="","",L205=#REF!,#REF!,L205=#REF!,#REF!)</f>
        <v/>
      </c>
      <c r="N205" s="94"/>
      <c r="O205" s="95" t="str" cm="1">
        <f t="array" ref="O205">+_xlfn.IFS(N205="","",N205=#REF!,#REF!,N205=#REF!,#REF!)</f>
        <v/>
      </c>
      <c r="P205" s="94"/>
      <c r="Q205" s="95" t="str" cm="1">
        <f t="array" ref="Q205">+_xlfn.IFS(P205="","",P205=#REF!,#REF!,P205=#REF!,#REF!,P205=#REF!,#REF!)</f>
        <v/>
      </c>
      <c r="R205" s="94"/>
      <c r="S205" s="95" t="str" cm="1">
        <f t="array" ref="S205">+_xlfn.IFS(R205="","",R205=#REF!,#REF!,R205=#REF!,#REF!)</f>
        <v/>
      </c>
      <c r="T205" s="93"/>
      <c r="U205" s="95" t="str" cm="1">
        <f t="array" ref="U205">+_xlfn.IFS(T205="","",T205=#REF!,#REF!,T205=#REF!,#REF!)</f>
        <v/>
      </c>
      <c r="V205" s="96"/>
      <c r="W205" s="115" t="str" cm="1">
        <f t="array" ref="W205">+_xlfn.IFS(V205="","",V205=#REF!,#REF!,V205=#REF!,#REF!,V205=#REF!,#REF!)</f>
        <v/>
      </c>
      <c r="X205" s="111" t="str">
        <f t="shared" si="0"/>
        <v/>
      </c>
      <c r="Y205" s="97" t="str" cm="1">
        <f t="array" ref="Y205">+_xlfn.IFS(X205="","",X205&lt;=#REF!,#REF!,X205&lt;=#REF!,#REF!,X205&lt;=#REF!,#REF!)</f>
        <v/>
      </c>
      <c r="Z205" s="108"/>
      <c r="AA205" s="102" t="str" cm="1">
        <f t="array" ref="AA205">+_xlfn.IFS(Z205="","",Z205=#REF!,#REF!,Z205=#REF!,#REF!,Z205=#REF!,#REF!)</f>
        <v/>
      </c>
      <c r="AB205" s="101" t="str" cm="1">
        <f t="array" ref="AB205">+_xlfn.IFS(AA205="","",AND(Y205=#REF!,AA205=#REF!),#REF!,AND(Y205=#REF!,AA205=#REF!),#REF!,AND(Y205=#REF!,AA205=#REF!),#REF!,AND(Y205=#REF!,AA205=#REF!),#REF!,AND(Y205=#REF!,AA205=#REF!),#REF!,AND(Y205=#REF!,AA205=#REF!),#REF!,AND(Y205=#REF!,AA205=#REF!),#REF!,AND(Y205=#REF!,AA205=#REF!),#REF!,AND(Y205=#REF!,AA205=#REF!),#REF!)</f>
        <v/>
      </c>
      <c r="AC205" s="102" t="str" cm="1">
        <f t="array" ref="AC205">+_xlfn.IFS(AB205="","",AB205=#REF!,#REF!,AB205=#REF!,#REF!,AB205=#REF!,#REF!)</f>
        <v/>
      </c>
      <c r="AD205" s="98" t="str" cm="1">
        <f t="array" ref="AD205">+_xlfn.IFS(AB205="","",AB205=#REF!,#REF!,AB205=#REF!,#REF!,AB205=#REF!,#REF!)</f>
        <v/>
      </c>
      <c r="AE205" s="766" t="str">
        <f>+IF(AC205="","",AVERAGE(AC205:AC219))</f>
        <v/>
      </c>
      <c r="AF205" s="758" t="str" cm="1">
        <f t="array" ref="AF205">+_xlfn.IFS(AE205="","",AE205=#REF!,#REF!,AE205&gt;=#REF!,#REF!,AE205&gt;=#REF!,#REF!)</f>
        <v/>
      </c>
      <c r="AG205" s="740" t="str">
        <f>+IF(AF205="","",#REF!)</f>
        <v/>
      </c>
      <c r="AH205" s="742" t="str" cm="1">
        <f t="array" ref="AH205">+_xlfn.IFS(AG205="","",AG205=#REF!,#REF!,AND(AF205=#REF!,AG205=#REF!),#REF!,AND(AF205=#REF!,AG205=#REF!),#REF!,AND(AF205=#REF!,AG205=#REF!),#REF!)</f>
        <v/>
      </c>
      <c r="AI205" s="744" t="str" cm="1">
        <f t="array" ref="AI205">+_xlfn.IFS(AH205="","",AH205=#REF!,C205,C205=#REF!,C205,AND(AH205=#REF!,C205=#REF!),#REF!,AND(AH205=#REF!,C205=#REF!),#REF!,AND(AH205=#REF!,C205=#REF!),#REF!,AND(AH205=#REF!,C205=#REF!),#REF!,AND(AH205=#REF!,C205=#REF!),#REF!,AND(AH205=#REF!,C205=#REF!),#REF!,AND(AH205=#REF!,C205=#REF!),#REF!,AND(AH205=#REF!,C205=#REF!),#REF!)</f>
        <v/>
      </c>
      <c r="AJ205" s="746">
        <f>+IF(D205="","",D205)</f>
        <v>0</v>
      </c>
      <c r="AK205" s="748" t="e">
        <f>+IF(AI205=#REF!,IF(AJ205=#REF!,#REF!,IF(AJ205=#REF!,#REF!,IF(AJ205=#REF!,#REF!,IF(AJ205=#REF!,#REF!,IF(AJ205=#REF!,#REF!))))),IF(AI205=#REF!,IF(AJ205=#REF!,#REF!,IF(AJ205=#REF!,#REF!,IF(AJ205=#REF!,#REF!,IF(AJ205=#REF!,#REF!,IF(AJ205=#REF!,#REF!))))),IF(AI205=#REF!,IF(AJ205=#REF!,#REF!,IF(AJ205=#REF!,#REF!,IF(AJ205=#REF!,#REF!,IF(AJ205=#REF!,#REF!,IF(AJ205=#REF!,#REF!))))),IF(AI205=#REF!,IF(AJ205=#REF!,#REF!,IF(AJ205=#REF!,#REF!,IF(AJ205=#REF!,#REF!,IF(AJ205=#REF!,#REF!,IF(AJ205=#REF!,#REF!))))),IF(AI205=#REF!,IF(AJ205=#REF!,#REF!,IF(AJ205=#REF!,#REF!,IF(AJ205=#REF!,#REF!,IF(AJ205=#REF!,#REF!,IF(AJ205=#REF!,#REF!))))),"")))))</f>
        <v>#REF!</v>
      </c>
      <c r="AL205" s="183"/>
      <c r="AM205" s="193"/>
      <c r="AN205" s="193"/>
      <c r="AO205" s="193"/>
      <c r="AP205" s="193"/>
      <c r="AQ205" s="193"/>
      <c r="AR205" s="183"/>
      <c r="AS205" s="183"/>
    </row>
    <row r="206" spans="1:45" ht="22.5" customHeight="1" x14ac:dyDescent="0.2">
      <c r="A206" s="758"/>
      <c r="B206" s="760"/>
      <c r="C206" s="819"/>
      <c r="D206" s="764"/>
      <c r="E206" s="819"/>
      <c r="F206" s="751"/>
      <c r="G206" s="753"/>
      <c r="H206" s="122" t="s">
        <v>244</v>
      </c>
      <c r="I206" s="123"/>
      <c r="J206" s="116"/>
      <c r="K206" s="52"/>
      <c r="L206" s="74"/>
      <c r="M206" s="53" t="str" cm="1">
        <f t="array" ref="M206">+_xlfn.IFS(L206="","",L206=#REF!,#REF!,L206=#REF!,#REF!)</f>
        <v/>
      </c>
      <c r="N206" s="74"/>
      <c r="O206" s="53" t="str" cm="1">
        <f t="array" ref="O206">+_xlfn.IFS(N206="","",N206=#REF!,#REF!,N206=#REF!,#REF!)</f>
        <v/>
      </c>
      <c r="P206" s="74"/>
      <c r="Q206" s="53" t="str" cm="1">
        <f t="array" ref="Q206">+_xlfn.IFS(P206="","",P206=#REF!,#REF!,P206=#REF!,#REF!,P206=#REF!,#REF!)</f>
        <v/>
      </c>
      <c r="R206" s="74"/>
      <c r="S206" s="53" t="str" cm="1">
        <f t="array" ref="S206">+_xlfn.IFS(R206="","",R206=#REF!,#REF!,R206=#REF!,#REF!)</f>
        <v/>
      </c>
      <c r="T206" s="73"/>
      <c r="U206" s="53" t="str" cm="1">
        <f t="array" ref="U206">+_xlfn.IFS(T206="","",T206=#REF!,#REF!,T206=#REF!,#REF!)</f>
        <v/>
      </c>
      <c r="V206" s="75"/>
      <c r="W206" s="117" t="str" cm="1">
        <f t="array" ref="W206">+_xlfn.IFS(V206="","",V206=#REF!,#REF!,V206=#REF!,#REF!,V206=#REF!,#REF!)</f>
        <v/>
      </c>
      <c r="X206" s="112" t="str">
        <f t="shared" si="0"/>
        <v/>
      </c>
      <c r="Y206" s="54" t="str" cm="1">
        <f t="array" ref="Y206">+_xlfn.IFS(X206="","",X206&lt;=#REF!,#REF!,X206&lt;=#REF!,#REF!,X206&lt;=#REF!,#REF!)</f>
        <v/>
      </c>
      <c r="Z206" s="109"/>
      <c r="AA206" s="104" t="str" cm="1">
        <f t="array" ref="AA206">+_xlfn.IFS(Z206="","",Z206=#REF!,#REF!,Z206=#REF!,#REF!,Z206=#REF!,#REF!)</f>
        <v/>
      </c>
      <c r="AB206" s="103" t="str" cm="1">
        <f t="array" ref="AB206">+_xlfn.IFS(AA206="","",AND(Y206=#REF!,AA206=#REF!),#REF!,AND(Y206=#REF!,AA206=#REF!),#REF!,AND(Y206=#REF!,AA206=#REF!),#REF!,AND(Y206=#REF!,AA206=#REF!),#REF!,AND(Y206=#REF!,AA206=#REF!),#REF!,AND(Y206=#REF!,AA206=#REF!),#REF!,AND(Y206=#REF!,AA206=#REF!),#REF!,AND(Y206=#REF!,AA206=#REF!),#REF!,AND(Y206=#REF!,AA206=#REF!),#REF!)</f>
        <v/>
      </c>
      <c r="AC206" s="104" t="str" cm="1">
        <f t="array" ref="AC206">+_xlfn.IFS(AB206="","",AB206=#REF!,#REF!,AB206=#REF!,#REF!,AB206=#REF!,#REF!)</f>
        <v/>
      </c>
      <c r="AD206" s="99" t="str" cm="1">
        <f t="array" ref="AD206">+_xlfn.IFS(AB206="","",AB206=#REF!,#REF!,AB206=#REF!,#REF!,AB206=#REF!,#REF!)</f>
        <v/>
      </c>
      <c r="AE206" s="766"/>
      <c r="AF206" s="758"/>
      <c r="AG206" s="740"/>
      <c r="AH206" s="742"/>
      <c r="AI206" s="744"/>
      <c r="AJ206" s="746"/>
      <c r="AK206" s="748"/>
      <c r="AL206" s="183"/>
      <c r="AM206" s="193"/>
      <c r="AN206" s="193"/>
      <c r="AO206" s="193"/>
      <c r="AP206" s="193"/>
      <c r="AQ206" s="193"/>
      <c r="AR206" s="183"/>
      <c r="AS206" s="183"/>
    </row>
    <row r="207" spans="1:45" ht="22.5" customHeight="1" x14ac:dyDescent="0.2">
      <c r="A207" s="758"/>
      <c r="B207" s="760"/>
      <c r="C207" s="819"/>
      <c r="D207" s="764"/>
      <c r="E207" s="819"/>
      <c r="F207" s="752"/>
      <c r="G207" s="754"/>
      <c r="H207" s="122" t="s">
        <v>245</v>
      </c>
      <c r="I207" s="123"/>
      <c r="J207" s="116"/>
      <c r="K207" s="52"/>
      <c r="L207" s="74"/>
      <c r="M207" s="53" t="str" cm="1">
        <f t="array" ref="M207">+_xlfn.IFS(L207="","",L207=#REF!,#REF!,L207=#REF!,#REF!)</f>
        <v/>
      </c>
      <c r="N207" s="74"/>
      <c r="O207" s="53" t="str" cm="1">
        <f t="array" ref="O207">+_xlfn.IFS(N207="","",N207=#REF!,#REF!,N207=#REF!,#REF!)</f>
        <v/>
      </c>
      <c r="P207" s="74"/>
      <c r="Q207" s="53" t="str" cm="1">
        <f t="array" ref="Q207">+_xlfn.IFS(P207="","",P207=#REF!,#REF!,P207=#REF!,#REF!,P207=#REF!,#REF!)</f>
        <v/>
      </c>
      <c r="R207" s="74"/>
      <c r="S207" s="53" t="str" cm="1">
        <f t="array" ref="S207">+_xlfn.IFS(R207="","",R207=#REF!,#REF!,R207=#REF!,#REF!)</f>
        <v/>
      </c>
      <c r="T207" s="73"/>
      <c r="U207" s="53" t="str" cm="1">
        <f t="array" ref="U207">+_xlfn.IFS(T207="","",T207=#REF!,#REF!,T207=#REF!,#REF!)</f>
        <v/>
      </c>
      <c r="V207" s="75"/>
      <c r="W207" s="117" t="str" cm="1">
        <f t="array" ref="W207">+_xlfn.IFS(V207="","",V207=#REF!,#REF!,V207=#REF!,#REF!,V207=#REF!,#REF!)</f>
        <v/>
      </c>
      <c r="X207" s="112" t="str">
        <f t="shared" si="0"/>
        <v/>
      </c>
      <c r="Y207" s="54" t="str" cm="1">
        <f t="array" ref="Y207">+_xlfn.IFS(X207="","",X207&lt;=#REF!,#REF!,X207&lt;=#REF!,#REF!,X207&lt;=#REF!,#REF!)</f>
        <v/>
      </c>
      <c r="Z207" s="109"/>
      <c r="AA207" s="104" t="str" cm="1">
        <f t="array" ref="AA207">+_xlfn.IFS(Z207="","",Z207=#REF!,#REF!,Z207=#REF!,#REF!,Z207=#REF!,#REF!)</f>
        <v/>
      </c>
      <c r="AB207" s="103" t="str" cm="1">
        <f t="array" ref="AB207">+_xlfn.IFS(AA207="","",AND(Y207=#REF!,AA207=#REF!),#REF!,AND(Y207=#REF!,AA207=#REF!),#REF!,AND(Y207=#REF!,AA207=#REF!),#REF!,AND(Y207=#REF!,AA207=#REF!),#REF!,AND(Y207=#REF!,AA207=#REF!),#REF!,AND(Y207=#REF!,AA207=#REF!),#REF!,AND(Y207=#REF!,AA207=#REF!),#REF!,AND(Y207=#REF!,AA207=#REF!),#REF!,AND(Y207=#REF!,AA207=#REF!),#REF!)</f>
        <v/>
      </c>
      <c r="AC207" s="104" t="str" cm="1">
        <f t="array" ref="AC207">+_xlfn.IFS(AB207="","",AB207=#REF!,#REF!,AB207=#REF!,#REF!,AB207=#REF!,#REF!)</f>
        <v/>
      </c>
      <c r="AD207" s="99" t="str" cm="1">
        <f t="array" ref="AD207">+_xlfn.IFS(AB207="","",AB207=#REF!,#REF!,AB207=#REF!,#REF!,AB207=#REF!,#REF!)</f>
        <v/>
      </c>
      <c r="AE207" s="766"/>
      <c r="AF207" s="758"/>
      <c r="AG207" s="740"/>
      <c r="AH207" s="742"/>
      <c r="AI207" s="744"/>
      <c r="AJ207" s="746"/>
      <c r="AK207" s="748"/>
      <c r="AL207" s="183"/>
      <c r="AM207" s="193"/>
      <c r="AN207" s="193"/>
      <c r="AO207" s="193"/>
      <c r="AP207" s="193"/>
      <c r="AQ207" s="193"/>
      <c r="AR207" s="183"/>
      <c r="AS207" s="183"/>
    </row>
    <row r="208" spans="1:45" ht="22.5" customHeight="1" x14ac:dyDescent="0.2">
      <c r="A208" s="758"/>
      <c r="B208" s="760"/>
      <c r="C208" s="819"/>
      <c r="D208" s="764"/>
      <c r="E208" s="819"/>
      <c r="F208" s="750" t="s">
        <v>246</v>
      </c>
      <c r="G208" s="755"/>
      <c r="H208" s="122" t="s">
        <v>243</v>
      </c>
      <c r="I208" s="123"/>
      <c r="J208" s="116"/>
      <c r="K208" s="52"/>
      <c r="L208" s="74"/>
      <c r="M208" s="53" t="str" cm="1">
        <f t="array" ref="M208">+_xlfn.IFS(L208="","",L208=#REF!,#REF!,L208=#REF!,#REF!)</f>
        <v/>
      </c>
      <c r="N208" s="74"/>
      <c r="O208" s="53" t="str" cm="1">
        <f t="array" ref="O208">+_xlfn.IFS(N208="","",N208=#REF!,#REF!,N208=#REF!,#REF!)</f>
        <v/>
      </c>
      <c r="P208" s="74"/>
      <c r="Q208" s="53" t="str" cm="1">
        <f t="array" ref="Q208">+_xlfn.IFS(P208="","",P208=#REF!,#REF!,P208=#REF!,#REF!,P208=#REF!,#REF!)</f>
        <v/>
      </c>
      <c r="R208" s="74"/>
      <c r="S208" s="53" t="str" cm="1">
        <f t="array" ref="S208">+_xlfn.IFS(R208="","",R208=#REF!,#REF!,R208=#REF!,#REF!)</f>
        <v/>
      </c>
      <c r="T208" s="73"/>
      <c r="U208" s="53" t="str" cm="1">
        <f t="array" ref="U208">+_xlfn.IFS(T208="","",T208=#REF!,#REF!,T208=#REF!,#REF!)</f>
        <v/>
      </c>
      <c r="V208" s="75"/>
      <c r="W208" s="117" t="str" cm="1">
        <f t="array" ref="W208">+_xlfn.IFS(V208="","",V208=#REF!,#REF!,V208=#REF!,#REF!,V208=#REF!,#REF!)</f>
        <v/>
      </c>
      <c r="X208" s="112" t="str">
        <f t="shared" si="0"/>
        <v/>
      </c>
      <c r="Y208" s="54" t="str" cm="1">
        <f t="array" ref="Y208">+_xlfn.IFS(X208="","",X208&lt;=#REF!,#REF!,X208&lt;=#REF!,#REF!,X208&lt;=#REF!,#REF!)</f>
        <v/>
      </c>
      <c r="Z208" s="109"/>
      <c r="AA208" s="104" t="str" cm="1">
        <f t="array" ref="AA208">+_xlfn.IFS(Z208="","",Z208=#REF!,#REF!,Z208=#REF!,#REF!,Z208=#REF!,#REF!)</f>
        <v/>
      </c>
      <c r="AB208" s="103" t="str" cm="1">
        <f t="array" ref="AB208">+_xlfn.IFS(AA208="","",AND(Y208=#REF!,AA208=#REF!),#REF!,AND(Y208=#REF!,AA208=#REF!),#REF!,AND(Y208=#REF!,AA208=#REF!),#REF!,AND(Y208=#REF!,AA208=#REF!),#REF!,AND(Y208=#REF!,AA208=#REF!),#REF!,AND(Y208=#REF!,AA208=#REF!),#REF!,AND(Y208=#REF!,AA208=#REF!),#REF!,AND(Y208=#REF!,AA208=#REF!),#REF!,AND(Y208=#REF!,AA208=#REF!),#REF!)</f>
        <v/>
      </c>
      <c r="AC208" s="104" t="str" cm="1">
        <f t="array" ref="AC208">+_xlfn.IFS(AB208="","",AB208=#REF!,#REF!,AB208=#REF!,#REF!,AB208=#REF!,#REF!)</f>
        <v/>
      </c>
      <c r="AD208" s="99" t="str" cm="1">
        <f t="array" ref="AD208">+_xlfn.IFS(AB208="","",AB208=#REF!,#REF!,AB208=#REF!,#REF!,AB208=#REF!,#REF!)</f>
        <v/>
      </c>
      <c r="AE208" s="766"/>
      <c r="AF208" s="758"/>
      <c r="AG208" s="740"/>
      <c r="AH208" s="742"/>
      <c r="AI208" s="744"/>
      <c r="AJ208" s="746"/>
      <c r="AK208" s="748"/>
      <c r="AL208" s="183"/>
      <c r="AM208" s="193"/>
      <c r="AN208" s="193"/>
      <c r="AO208" s="193"/>
      <c r="AP208" s="193"/>
      <c r="AQ208" s="193"/>
      <c r="AR208" s="183"/>
      <c r="AS208" s="183"/>
    </row>
    <row r="209" spans="1:45" ht="22.5" customHeight="1" x14ac:dyDescent="0.2">
      <c r="A209" s="758"/>
      <c r="B209" s="760"/>
      <c r="C209" s="819"/>
      <c r="D209" s="764"/>
      <c r="E209" s="819"/>
      <c r="F209" s="751"/>
      <c r="G209" s="753"/>
      <c r="H209" s="122" t="s">
        <v>244</v>
      </c>
      <c r="I209" s="123"/>
      <c r="J209" s="116"/>
      <c r="K209" s="52"/>
      <c r="L209" s="74"/>
      <c r="M209" s="53" t="str" cm="1">
        <f t="array" ref="M209">+_xlfn.IFS(L209="","",L209=#REF!,#REF!,L209=#REF!,#REF!)</f>
        <v/>
      </c>
      <c r="N209" s="74"/>
      <c r="O209" s="53" t="str" cm="1">
        <f t="array" ref="O209">+_xlfn.IFS(N209="","",N209=#REF!,#REF!,N209=#REF!,#REF!)</f>
        <v/>
      </c>
      <c r="P209" s="74"/>
      <c r="Q209" s="53" t="str" cm="1">
        <f t="array" ref="Q209">+_xlfn.IFS(P209="","",P209=#REF!,#REF!,P209=#REF!,#REF!,P209=#REF!,#REF!)</f>
        <v/>
      </c>
      <c r="R209" s="74"/>
      <c r="S209" s="53" t="str" cm="1">
        <f t="array" ref="S209">+_xlfn.IFS(R209="","",R209=#REF!,#REF!,R209=#REF!,#REF!)</f>
        <v/>
      </c>
      <c r="T209" s="73"/>
      <c r="U209" s="53" t="str" cm="1">
        <f t="array" ref="U209">+_xlfn.IFS(T209="","",T209=#REF!,#REF!,T209=#REF!,#REF!)</f>
        <v/>
      </c>
      <c r="V209" s="75"/>
      <c r="W209" s="117" t="str" cm="1">
        <f t="array" ref="W209">+_xlfn.IFS(V209="","",V209=#REF!,#REF!,V209=#REF!,#REF!,V209=#REF!,#REF!)</f>
        <v/>
      </c>
      <c r="X209" s="112" t="str">
        <f t="shared" si="0"/>
        <v/>
      </c>
      <c r="Y209" s="54" t="str" cm="1">
        <f t="array" ref="Y209">+_xlfn.IFS(X209="","",X209&lt;=#REF!,#REF!,X209&lt;=#REF!,#REF!,X209&lt;=#REF!,#REF!)</f>
        <v/>
      </c>
      <c r="Z209" s="109"/>
      <c r="AA209" s="104" t="str" cm="1">
        <f t="array" ref="AA209">+_xlfn.IFS(Z209="","",Z209=#REF!,#REF!,Z209=#REF!,#REF!,Z209=#REF!,#REF!)</f>
        <v/>
      </c>
      <c r="AB209" s="103" t="str" cm="1">
        <f t="array" ref="AB209">+_xlfn.IFS(AA209="","",AND(Y209=#REF!,AA209=#REF!),#REF!,AND(Y209=#REF!,AA209=#REF!),#REF!,AND(Y209=#REF!,AA209=#REF!),#REF!,AND(Y209=#REF!,AA209=#REF!),#REF!,AND(Y209=#REF!,AA209=#REF!),#REF!,AND(Y209=#REF!,AA209=#REF!),#REF!,AND(Y209=#REF!,AA209=#REF!),#REF!,AND(Y209=#REF!,AA209=#REF!),#REF!,AND(Y209=#REF!,AA209=#REF!),#REF!)</f>
        <v/>
      </c>
      <c r="AC209" s="104" t="str" cm="1">
        <f t="array" ref="AC209">+_xlfn.IFS(AB209="","",AB209=#REF!,#REF!,AB209=#REF!,#REF!,AB209=#REF!,#REF!)</f>
        <v/>
      </c>
      <c r="AD209" s="99" t="str" cm="1">
        <f t="array" ref="AD209">+_xlfn.IFS(AB209="","",AB209=#REF!,#REF!,AB209=#REF!,#REF!,AB209=#REF!,#REF!)</f>
        <v/>
      </c>
      <c r="AE209" s="766"/>
      <c r="AF209" s="758"/>
      <c r="AG209" s="740"/>
      <c r="AH209" s="742"/>
      <c r="AI209" s="744"/>
      <c r="AJ209" s="746"/>
      <c r="AK209" s="748"/>
      <c r="AL209" s="183"/>
      <c r="AM209" s="193"/>
      <c r="AN209" s="193"/>
      <c r="AO209" s="193"/>
      <c r="AP209" s="193"/>
      <c r="AQ209" s="193"/>
      <c r="AR209" s="183"/>
      <c r="AS209" s="183"/>
    </row>
    <row r="210" spans="1:45" ht="22.5" customHeight="1" x14ac:dyDescent="0.2">
      <c r="A210" s="758"/>
      <c r="B210" s="760"/>
      <c r="C210" s="819"/>
      <c r="D210" s="764"/>
      <c r="E210" s="819"/>
      <c r="F210" s="752"/>
      <c r="G210" s="754"/>
      <c r="H210" s="122" t="s">
        <v>245</v>
      </c>
      <c r="I210" s="123"/>
      <c r="J210" s="116"/>
      <c r="K210" s="52"/>
      <c r="L210" s="74"/>
      <c r="M210" s="53" t="str" cm="1">
        <f t="array" ref="M210">+_xlfn.IFS(L210="","",L210=#REF!,#REF!,L210=#REF!,#REF!)</f>
        <v/>
      </c>
      <c r="N210" s="74"/>
      <c r="O210" s="53" t="str" cm="1">
        <f t="array" ref="O210">+_xlfn.IFS(N210="","",N210=#REF!,#REF!,N210=#REF!,#REF!)</f>
        <v/>
      </c>
      <c r="P210" s="74"/>
      <c r="Q210" s="53" t="str" cm="1">
        <f t="array" ref="Q210">+_xlfn.IFS(P210="","",P210=#REF!,#REF!,P210=#REF!,#REF!,P210=#REF!,#REF!)</f>
        <v/>
      </c>
      <c r="R210" s="74"/>
      <c r="S210" s="53" t="str" cm="1">
        <f t="array" ref="S210">+_xlfn.IFS(R210="","",R210=#REF!,#REF!,R210=#REF!,#REF!)</f>
        <v/>
      </c>
      <c r="T210" s="73"/>
      <c r="U210" s="53" t="str" cm="1">
        <f t="array" ref="U210">+_xlfn.IFS(T210="","",T210=#REF!,#REF!,T210=#REF!,#REF!)</f>
        <v/>
      </c>
      <c r="V210" s="75"/>
      <c r="W210" s="117" t="str" cm="1">
        <f t="array" ref="W210">+_xlfn.IFS(V210="","",V210=#REF!,#REF!,V210=#REF!,#REF!,V210=#REF!,#REF!)</f>
        <v/>
      </c>
      <c r="X210" s="112" t="str">
        <f t="shared" si="0"/>
        <v/>
      </c>
      <c r="Y210" s="54" t="str" cm="1">
        <f t="array" ref="Y210">+_xlfn.IFS(X210="","",X210&lt;=#REF!,#REF!,X210&lt;=#REF!,#REF!,X210&lt;=#REF!,#REF!)</f>
        <v/>
      </c>
      <c r="Z210" s="109"/>
      <c r="AA210" s="104" t="str" cm="1">
        <f t="array" ref="AA210">+_xlfn.IFS(Z210="","",Z210=#REF!,#REF!,Z210=#REF!,#REF!,Z210=#REF!,#REF!)</f>
        <v/>
      </c>
      <c r="AB210" s="103" t="str" cm="1">
        <f t="array" ref="AB210">+_xlfn.IFS(AA210="","",AND(Y210=#REF!,AA210=#REF!),#REF!,AND(Y210=#REF!,AA210=#REF!),#REF!,AND(Y210=#REF!,AA210=#REF!),#REF!,AND(Y210=#REF!,AA210=#REF!),#REF!,AND(Y210=#REF!,AA210=#REF!),#REF!,AND(Y210=#REF!,AA210=#REF!),#REF!,AND(Y210=#REF!,AA210=#REF!),#REF!,AND(Y210=#REF!,AA210=#REF!),#REF!,AND(Y210=#REF!,AA210=#REF!),#REF!)</f>
        <v/>
      </c>
      <c r="AC210" s="104" t="str" cm="1">
        <f t="array" ref="AC210">+_xlfn.IFS(AB210="","",AB210=#REF!,#REF!,AB210=#REF!,#REF!,AB210=#REF!,#REF!)</f>
        <v/>
      </c>
      <c r="AD210" s="99" t="str" cm="1">
        <f t="array" ref="AD210">+_xlfn.IFS(AB210="","",AB210=#REF!,#REF!,AB210=#REF!,#REF!,AB210=#REF!,#REF!)</f>
        <v/>
      </c>
      <c r="AE210" s="766"/>
      <c r="AF210" s="758"/>
      <c r="AG210" s="740"/>
      <c r="AH210" s="742"/>
      <c r="AI210" s="744"/>
      <c r="AJ210" s="746"/>
      <c r="AK210" s="748"/>
      <c r="AL210" s="183"/>
      <c r="AM210" s="193"/>
      <c r="AN210" s="193"/>
      <c r="AO210" s="193"/>
      <c r="AP210" s="193"/>
      <c r="AQ210" s="193"/>
      <c r="AR210" s="183"/>
      <c r="AS210" s="183"/>
    </row>
    <row r="211" spans="1:45" ht="22.5" customHeight="1" x14ac:dyDescent="0.2">
      <c r="A211" s="758"/>
      <c r="B211" s="760"/>
      <c r="C211" s="819"/>
      <c r="D211" s="764"/>
      <c r="E211" s="819"/>
      <c r="F211" s="750" t="s">
        <v>247</v>
      </c>
      <c r="G211" s="755"/>
      <c r="H211" s="122" t="s">
        <v>243</v>
      </c>
      <c r="I211" s="123"/>
      <c r="J211" s="116"/>
      <c r="K211" s="52"/>
      <c r="L211" s="74"/>
      <c r="M211" s="53" t="str" cm="1">
        <f t="array" ref="M211">+_xlfn.IFS(L211="","",L211=#REF!,#REF!,L211=#REF!,#REF!)</f>
        <v/>
      </c>
      <c r="N211" s="74"/>
      <c r="O211" s="53" t="str" cm="1">
        <f t="array" ref="O211">+_xlfn.IFS(N211="","",N211=#REF!,#REF!,N211=#REF!,#REF!)</f>
        <v/>
      </c>
      <c r="P211" s="74"/>
      <c r="Q211" s="53" t="str" cm="1">
        <f t="array" ref="Q211">+_xlfn.IFS(P211="","",P211=#REF!,#REF!,P211=#REF!,#REF!,P211=#REF!,#REF!)</f>
        <v/>
      </c>
      <c r="R211" s="74"/>
      <c r="S211" s="53" t="str" cm="1">
        <f t="array" ref="S211">+_xlfn.IFS(R211="","",R211=#REF!,#REF!,R211=#REF!,#REF!)</f>
        <v/>
      </c>
      <c r="T211" s="73"/>
      <c r="U211" s="53" t="str" cm="1">
        <f t="array" ref="U211">+_xlfn.IFS(T211="","",T211=#REF!,#REF!,T211=#REF!,#REF!)</f>
        <v/>
      </c>
      <c r="V211" s="75"/>
      <c r="W211" s="117" t="str" cm="1">
        <f t="array" ref="W211">+_xlfn.IFS(V211="","",V211=#REF!,#REF!,V211=#REF!,#REF!,V211=#REF!,#REF!)</f>
        <v/>
      </c>
      <c r="X211" s="112" t="str">
        <f t="shared" si="0"/>
        <v/>
      </c>
      <c r="Y211" s="54" t="str" cm="1">
        <f t="array" ref="Y211">+_xlfn.IFS(X211="","",X211&lt;=#REF!,#REF!,X211&lt;=#REF!,#REF!,X211&lt;=#REF!,#REF!)</f>
        <v/>
      </c>
      <c r="Z211" s="109"/>
      <c r="AA211" s="104" t="str" cm="1">
        <f t="array" ref="AA211">+_xlfn.IFS(Z211="","",Z211=#REF!,#REF!,Z211=#REF!,#REF!,Z211=#REF!,#REF!)</f>
        <v/>
      </c>
      <c r="AB211" s="103" t="str" cm="1">
        <f t="array" ref="AB211">+_xlfn.IFS(AA211="","",AND(Y211=#REF!,AA211=#REF!),#REF!,AND(Y211=#REF!,AA211=#REF!),#REF!,AND(Y211=#REF!,AA211=#REF!),#REF!,AND(Y211=#REF!,AA211=#REF!),#REF!,AND(Y211=#REF!,AA211=#REF!),#REF!,AND(Y211=#REF!,AA211=#REF!),#REF!,AND(Y211=#REF!,AA211=#REF!),#REF!,AND(Y211=#REF!,AA211=#REF!),#REF!,AND(Y211=#REF!,AA211=#REF!),#REF!)</f>
        <v/>
      </c>
      <c r="AC211" s="104" t="str" cm="1">
        <f t="array" ref="AC211">+_xlfn.IFS(AB211="","",AB211=#REF!,#REF!,AB211=#REF!,#REF!,AB211=#REF!,#REF!)</f>
        <v/>
      </c>
      <c r="AD211" s="99" t="str" cm="1">
        <f t="array" ref="AD211">+_xlfn.IFS(AB211="","",AB211=#REF!,#REF!,AB211=#REF!,#REF!,AB211=#REF!,#REF!)</f>
        <v/>
      </c>
      <c r="AE211" s="766"/>
      <c r="AF211" s="758"/>
      <c r="AG211" s="740"/>
      <c r="AH211" s="742"/>
      <c r="AI211" s="744"/>
      <c r="AJ211" s="746"/>
      <c r="AK211" s="748"/>
      <c r="AL211" s="183"/>
      <c r="AM211" s="193"/>
      <c r="AN211" s="193"/>
      <c r="AO211" s="193"/>
      <c r="AP211" s="193"/>
      <c r="AQ211" s="193"/>
      <c r="AR211" s="183"/>
      <c r="AS211" s="183"/>
    </row>
    <row r="212" spans="1:45" ht="22.5" customHeight="1" x14ac:dyDescent="0.2">
      <c r="A212" s="758"/>
      <c r="B212" s="760"/>
      <c r="C212" s="819"/>
      <c r="D212" s="764"/>
      <c r="E212" s="819"/>
      <c r="F212" s="751"/>
      <c r="G212" s="753"/>
      <c r="H212" s="122" t="s">
        <v>244</v>
      </c>
      <c r="I212" s="123"/>
      <c r="J212" s="116"/>
      <c r="K212" s="52"/>
      <c r="L212" s="74"/>
      <c r="M212" s="53" t="str" cm="1">
        <f t="array" ref="M212">+_xlfn.IFS(L212="","",L212=#REF!,#REF!,L212=#REF!,#REF!)</f>
        <v/>
      </c>
      <c r="N212" s="74"/>
      <c r="O212" s="53" t="str" cm="1">
        <f t="array" ref="O212">+_xlfn.IFS(N212="","",N212=#REF!,#REF!,N212=#REF!,#REF!)</f>
        <v/>
      </c>
      <c r="P212" s="74"/>
      <c r="Q212" s="53" t="str" cm="1">
        <f t="array" ref="Q212">+_xlfn.IFS(P212="","",P212=#REF!,#REF!,P212=#REF!,#REF!,P212=#REF!,#REF!)</f>
        <v/>
      </c>
      <c r="R212" s="74"/>
      <c r="S212" s="53" t="str" cm="1">
        <f t="array" ref="S212">+_xlfn.IFS(R212="","",R212=#REF!,#REF!,R212=#REF!,#REF!)</f>
        <v/>
      </c>
      <c r="T212" s="73"/>
      <c r="U212" s="53" t="str" cm="1">
        <f t="array" ref="U212">+_xlfn.IFS(T212="","",T212=#REF!,#REF!,T212=#REF!,#REF!)</f>
        <v/>
      </c>
      <c r="V212" s="75"/>
      <c r="W212" s="117" t="str" cm="1">
        <f t="array" ref="W212">+_xlfn.IFS(V212="","",V212=#REF!,#REF!,V212=#REF!,#REF!,V212=#REF!,#REF!)</f>
        <v/>
      </c>
      <c r="X212" s="112" t="str">
        <f t="shared" si="0"/>
        <v/>
      </c>
      <c r="Y212" s="54" t="str" cm="1">
        <f t="array" ref="Y212">+_xlfn.IFS(X212="","",X212&lt;=#REF!,#REF!,X212&lt;=#REF!,#REF!,X212&lt;=#REF!,#REF!)</f>
        <v/>
      </c>
      <c r="Z212" s="109"/>
      <c r="AA212" s="104" t="str" cm="1">
        <f t="array" ref="AA212">+_xlfn.IFS(Z212="","",Z212=#REF!,#REF!,Z212=#REF!,#REF!,Z212=#REF!,#REF!)</f>
        <v/>
      </c>
      <c r="AB212" s="103" t="str" cm="1">
        <f t="array" ref="AB212">+_xlfn.IFS(AA212="","",AND(Y212=#REF!,AA212=#REF!),#REF!,AND(Y212=#REF!,AA212=#REF!),#REF!,AND(Y212=#REF!,AA212=#REF!),#REF!,AND(Y212=#REF!,AA212=#REF!),#REF!,AND(Y212=#REF!,AA212=#REF!),#REF!,AND(Y212=#REF!,AA212=#REF!),#REF!,AND(Y212=#REF!,AA212=#REF!),#REF!,AND(Y212=#REF!,AA212=#REF!),#REF!,AND(Y212=#REF!,AA212=#REF!),#REF!)</f>
        <v/>
      </c>
      <c r="AC212" s="104" t="str" cm="1">
        <f t="array" ref="AC212">+_xlfn.IFS(AB212="","",AB212=#REF!,#REF!,AB212=#REF!,#REF!,AB212=#REF!,#REF!)</f>
        <v/>
      </c>
      <c r="AD212" s="99" t="str" cm="1">
        <f t="array" ref="AD212">+_xlfn.IFS(AB212="","",AB212=#REF!,#REF!,AB212=#REF!,#REF!,AB212=#REF!,#REF!)</f>
        <v/>
      </c>
      <c r="AE212" s="766"/>
      <c r="AF212" s="758"/>
      <c r="AG212" s="740"/>
      <c r="AH212" s="742"/>
      <c r="AI212" s="744"/>
      <c r="AJ212" s="746"/>
      <c r="AK212" s="748"/>
      <c r="AL212" s="183"/>
      <c r="AM212" s="193"/>
      <c r="AN212" s="193"/>
      <c r="AO212" s="193"/>
      <c r="AP212" s="193"/>
      <c r="AQ212" s="193"/>
      <c r="AR212" s="183"/>
      <c r="AS212" s="183"/>
    </row>
    <row r="213" spans="1:45" ht="22.5" customHeight="1" x14ac:dyDescent="0.2">
      <c r="A213" s="758"/>
      <c r="B213" s="760"/>
      <c r="C213" s="819"/>
      <c r="D213" s="764"/>
      <c r="E213" s="819"/>
      <c r="F213" s="752"/>
      <c r="G213" s="754"/>
      <c r="H213" s="122" t="s">
        <v>245</v>
      </c>
      <c r="I213" s="123"/>
      <c r="J213" s="116"/>
      <c r="K213" s="52"/>
      <c r="L213" s="74"/>
      <c r="M213" s="53" t="str" cm="1">
        <f t="array" ref="M213">+_xlfn.IFS(L213="","",L213=#REF!,#REF!,L213=#REF!,#REF!)</f>
        <v/>
      </c>
      <c r="N213" s="74"/>
      <c r="O213" s="53" t="str" cm="1">
        <f t="array" ref="O213">+_xlfn.IFS(N213="","",N213=#REF!,#REF!,N213=#REF!,#REF!)</f>
        <v/>
      </c>
      <c r="P213" s="74"/>
      <c r="Q213" s="53" t="str" cm="1">
        <f t="array" ref="Q213">+_xlfn.IFS(P213="","",P213=#REF!,#REF!,P213=#REF!,#REF!,P213=#REF!,#REF!)</f>
        <v/>
      </c>
      <c r="R213" s="74"/>
      <c r="S213" s="53" t="str" cm="1">
        <f t="array" ref="S213">+_xlfn.IFS(R213="","",R213=#REF!,#REF!,R213=#REF!,#REF!)</f>
        <v/>
      </c>
      <c r="T213" s="73"/>
      <c r="U213" s="53" t="str" cm="1">
        <f t="array" ref="U213">+_xlfn.IFS(T213="","",T213=#REF!,#REF!,T213=#REF!,#REF!)</f>
        <v/>
      </c>
      <c r="V213" s="75"/>
      <c r="W213" s="117" t="str" cm="1">
        <f t="array" ref="W213">+_xlfn.IFS(V213="","",V213=#REF!,#REF!,V213=#REF!,#REF!,V213=#REF!,#REF!)</f>
        <v/>
      </c>
      <c r="X213" s="112" t="str">
        <f t="shared" si="0"/>
        <v/>
      </c>
      <c r="Y213" s="54" t="str" cm="1">
        <f t="array" ref="Y213">+_xlfn.IFS(X213="","",X213&lt;=#REF!,#REF!,X213&lt;=#REF!,#REF!,X213&lt;=#REF!,#REF!)</f>
        <v/>
      </c>
      <c r="Z213" s="109"/>
      <c r="AA213" s="104" t="str" cm="1">
        <f t="array" ref="AA213">+_xlfn.IFS(Z213="","",Z213=#REF!,#REF!,Z213=#REF!,#REF!,Z213=#REF!,#REF!)</f>
        <v/>
      </c>
      <c r="AB213" s="103" t="str" cm="1">
        <f t="array" ref="AB213">+_xlfn.IFS(AA213="","",AND(Y213=#REF!,AA213=#REF!),#REF!,AND(Y213=#REF!,AA213=#REF!),#REF!,AND(Y213=#REF!,AA213=#REF!),#REF!,AND(Y213=#REF!,AA213=#REF!),#REF!,AND(Y213=#REF!,AA213=#REF!),#REF!,AND(Y213=#REF!,AA213=#REF!),#REF!,AND(Y213=#REF!,AA213=#REF!),#REF!,AND(Y213=#REF!,AA213=#REF!),#REF!,AND(Y213=#REF!,AA213=#REF!),#REF!)</f>
        <v/>
      </c>
      <c r="AC213" s="104" t="str" cm="1">
        <f t="array" ref="AC213">+_xlfn.IFS(AB213="","",AB213=#REF!,#REF!,AB213=#REF!,#REF!,AB213=#REF!,#REF!)</f>
        <v/>
      </c>
      <c r="AD213" s="99" t="str" cm="1">
        <f t="array" ref="AD213">+_xlfn.IFS(AB213="","",AB213=#REF!,#REF!,AB213=#REF!,#REF!,AB213=#REF!,#REF!)</f>
        <v/>
      </c>
      <c r="AE213" s="766"/>
      <c r="AF213" s="758"/>
      <c r="AG213" s="740"/>
      <c r="AH213" s="742"/>
      <c r="AI213" s="744"/>
      <c r="AJ213" s="746"/>
      <c r="AK213" s="748"/>
      <c r="AL213" s="183"/>
      <c r="AM213" s="193"/>
      <c r="AN213" s="193"/>
      <c r="AO213" s="193"/>
      <c r="AP213" s="193"/>
      <c r="AQ213" s="193"/>
      <c r="AR213" s="183"/>
      <c r="AS213" s="183"/>
    </row>
    <row r="214" spans="1:45" ht="22.5" customHeight="1" x14ac:dyDescent="0.2">
      <c r="A214" s="758"/>
      <c r="B214" s="760"/>
      <c r="C214" s="819"/>
      <c r="D214" s="764"/>
      <c r="E214" s="819"/>
      <c r="F214" s="750" t="s">
        <v>248</v>
      </c>
      <c r="G214" s="755"/>
      <c r="H214" s="122" t="s">
        <v>243</v>
      </c>
      <c r="I214" s="123"/>
      <c r="J214" s="116"/>
      <c r="K214" s="52"/>
      <c r="L214" s="74"/>
      <c r="M214" s="53" t="str" cm="1">
        <f t="array" ref="M214">+_xlfn.IFS(L214="","",L214=#REF!,#REF!,L214=#REF!,#REF!)</f>
        <v/>
      </c>
      <c r="N214" s="74"/>
      <c r="O214" s="53" t="str" cm="1">
        <f t="array" ref="O214">+_xlfn.IFS(N214="","",N214=#REF!,#REF!,N214=#REF!,#REF!)</f>
        <v/>
      </c>
      <c r="P214" s="74"/>
      <c r="Q214" s="53" t="str" cm="1">
        <f t="array" ref="Q214">+_xlfn.IFS(P214="","",P214=#REF!,#REF!,P214=#REF!,#REF!,P214=#REF!,#REF!)</f>
        <v/>
      </c>
      <c r="R214" s="74"/>
      <c r="S214" s="53" t="str" cm="1">
        <f t="array" ref="S214">+_xlfn.IFS(R214="","",R214=#REF!,#REF!,R214=#REF!,#REF!)</f>
        <v/>
      </c>
      <c r="T214" s="73"/>
      <c r="U214" s="53" t="str" cm="1">
        <f t="array" ref="U214">+_xlfn.IFS(T214="","",T214=#REF!,#REF!,T214=#REF!,#REF!)</f>
        <v/>
      </c>
      <c r="V214" s="75"/>
      <c r="W214" s="117" t="str" cm="1">
        <f t="array" ref="W214">+_xlfn.IFS(V214="","",V214=#REF!,#REF!,V214=#REF!,#REF!,V214=#REF!,#REF!)</f>
        <v/>
      </c>
      <c r="X214" s="112" t="str">
        <f t="shared" si="0"/>
        <v/>
      </c>
      <c r="Y214" s="54" t="str" cm="1">
        <f t="array" ref="Y214">+_xlfn.IFS(X214="","",X214&lt;=#REF!,#REF!,X214&lt;=#REF!,#REF!,X214&lt;=#REF!,#REF!)</f>
        <v/>
      </c>
      <c r="Z214" s="109"/>
      <c r="AA214" s="104" t="str" cm="1">
        <f t="array" ref="AA214">+_xlfn.IFS(Z214="","",Z214=#REF!,#REF!,Z214=#REF!,#REF!,Z214=#REF!,#REF!)</f>
        <v/>
      </c>
      <c r="AB214" s="103" t="str" cm="1">
        <f t="array" ref="AB214">+_xlfn.IFS(AA214="","",AND(Y214=#REF!,AA214=#REF!),#REF!,AND(Y214=#REF!,AA214=#REF!),#REF!,AND(Y214=#REF!,AA214=#REF!),#REF!,AND(Y214=#REF!,AA214=#REF!),#REF!,AND(Y214=#REF!,AA214=#REF!),#REF!,AND(Y214=#REF!,AA214=#REF!),#REF!,AND(Y214=#REF!,AA214=#REF!),#REF!,AND(Y214=#REF!,AA214=#REF!),#REF!,AND(Y214=#REF!,AA214=#REF!),#REF!)</f>
        <v/>
      </c>
      <c r="AC214" s="104" t="str" cm="1">
        <f t="array" ref="AC214">+_xlfn.IFS(AB214="","",AB214=#REF!,#REF!,AB214=#REF!,#REF!,AB214=#REF!,#REF!)</f>
        <v/>
      </c>
      <c r="AD214" s="99" t="str" cm="1">
        <f t="array" ref="AD214">+_xlfn.IFS(AB214="","",AB214=#REF!,#REF!,AB214=#REF!,#REF!,AB214=#REF!,#REF!)</f>
        <v/>
      </c>
      <c r="AE214" s="766"/>
      <c r="AF214" s="758"/>
      <c r="AG214" s="740"/>
      <c r="AH214" s="742"/>
      <c r="AI214" s="744"/>
      <c r="AJ214" s="746"/>
      <c r="AK214" s="748"/>
      <c r="AL214" s="183"/>
      <c r="AM214" s="193"/>
      <c r="AN214" s="193"/>
      <c r="AO214" s="193"/>
      <c r="AP214" s="193"/>
      <c r="AQ214" s="193"/>
      <c r="AR214" s="183"/>
      <c r="AS214" s="183"/>
    </row>
    <row r="215" spans="1:45" ht="22.5" customHeight="1" x14ac:dyDescent="0.2">
      <c r="A215" s="758"/>
      <c r="B215" s="760"/>
      <c r="C215" s="819"/>
      <c r="D215" s="764"/>
      <c r="E215" s="819"/>
      <c r="F215" s="751"/>
      <c r="G215" s="753"/>
      <c r="H215" s="122" t="s">
        <v>244</v>
      </c>
      <c r="I215" s="123"/>
      <c r="J215" s="116"/>
      <c r="K215" s="52"/>
      <c r="L215" s="74"/>
      <c r="M215" s="53" t="str" cm="1">
        <f t="array" ref="M215">+_xlfn.IFS(L215="","",L215=#REF!,#REF!,L215=#REF!,#REF!)</f>
        <v/>
      </c>
      <c r="N215" s="74"/>
      <c r="O215" s="53" t="str" cm="1">
        <f t="array" ref="O215">+_xlfn.IFS(N215="","",N215=#REF!,#REF!,N215=#REF!,#REF!)</f>
        <v/>
      </c>
      <c r="P215" s="74"/>
      <c r="Q215" s="53" t="str" cm="1">
        <f t="array" ref="Q215">+_xlfn.IFS(P215="","",P215=#REF!,#REF!,P215=#REF!,#REF!,P215=#REF!,#REF!)</f>
        <v/>
      </c>
      <c r="R215" s="74"/>
      <c r="S215" s="53" t="str" cm="1">
        <f t="array" ref="S215">+_xlfn.IFS(R215="","",R215=#REF!,#REF!,R215=#REF!,#REF!)</f>
        <v/>
      </c>
      <c r="T215" s="73"/>
      <c r="U215" s="53" t="str" cm="1">
        <f t="array" ref="U215">+_xlfn.IFS(T215="","",T215=#REF!,#REF!,T215=#REF!,#REF!)</f>
        <v/>
      </c>
      <c r="V215" s="75"/>
      <c r="W215" s="117" t="str" cm="1">
        <f t="array" ref="W215">+_xlfn.IFS(V215="","",V215=#REF!,#REF!,V215=#REF!,#REF!,V215=#REF!,#REF!)</f>
        <v/>
      </c>
      <c r="X215" s="112" t="str">
        <f t="shared" si="0"/>
        <v/>
      </c>
      <c r="Y215" s="54" t="str" cm="1">
        <f t="array" ref="Y215">+_xlfn.IFS(X215="","",X215&lt;=#REF!,#REF!,X215&lt;=#REF!,#REF!,X215&lt;=#REF!,#REF!)</f>
        <v/>
      </c>
      <c r="Z215" s="109"/>
      <c r="AA215" s="104" t="str" cm="1">
        <f t="array" ref="AA215">+_xlfn.IFS(Z215="","",Z215=#REF!,#REF!,Z215=#REF!,#REF!,Z215=#REF!,#REF!)</f>
        <v/>
      </c>
      <c r="AB215" s="103" t="str" cm="1">
        <f t="array" ref="AB215">+_xlfn.IFS(AA215="","",AND(Y215=#REF!,AA215=#REF!),#REF!,AND(Y215=#REF!,AA215=#REF!),#REF!,AND(Y215=#REF!,AA215=#REF!),#REF!,AND(Y215=#REF!,AA215=#REF!),#REF!,AND(Y215=#REF!,AA215=#REF!),#REF!,AND(Y215=#REF!,AA215=#REF!),#REF!,AND(Y215=#REF!,AA215=#REF!),#REF!,AND(Y215=#REF!,AA215=#REF!),#REF!,AND(Y215=#REF!,AA215=#REF!),#REF!)</f>
        <v/>
      </c>
      <c r="AC215" s="104" t="str" cm="1">
        <f t="array" ref="AC215">+_xlfn.IFS(AB215="","",AB215=#REF!,#REF!,AB215=#REF!,#REF!,AB215=#REF!,#REF!)</f>
        <v/>
      </c>
      <c r="AD215" s="99" t="str" cm="1">
        <f t="array" ref="AD215">+_xlfn.IFS(AB215="","",AB215=#REF!,#REF!,AB215=#REF!,#REF!,AB215=#REF!,#REF!)</f>
        <v/>
      </c>
      <c r="AE215" s="766"/>
      <c r="AF215" s="758"/>
      <c r="AG215" s="740"/>
      <c r="AH215" s="742"/>
      <c r="AI215" s="744"/>
      <c r="AJ215" s="746"/>
      <c r="AK215" s="748"/>
      <c r="AL215" s="183"/>
      <c r="AM215" s="193"/>
      <c r="AN215" s="193"/>
      <c r="AO215" s="193"/>
      <c r="AP215" s="193"/>
      <c r="AQ215" s="193"/>
      <c r="AR215" s="183"/>
      <c r="AS215" s="183"/>
    </row>
    <row r="216" spans="1:45" ht="22.5" customHeight="1" x14ac:dyDescent="0.2">
      <c r="A216" s="758"/>
      <c r="B216" s="760"/>
      <c r="C216" s="819"/>
      <c r="D216" s="764"/>
      <c r="E216" s="819"/>
      <c r="F216" s="752"/>
      <c r="G216" s="754"/>
      <c r="H216" s="122" t="s">
        <v>245</v>
      </c>
      <c r="I216" s="123"/>
      <c r="J216" s="116"/>
      <c r="K216" s="52"/>
      <c r="L216" s="74"/>
      <c r="M216" s="53" t="str" cm="1">
        <f t="array" ref="M216">+_xlfn.IFS(L216="","",L216=#REF!,#REF!,L216=#REF!,#REF!)</f>
        <v/>
      </c>
      <c r="N216" s="74"/>
      <c r="O216" s="53" t="str" cm="1">
        <f t="array" ref="O216">+_xlfn.IFS(N216="","",N216=#REF!,#REF!,N216=#REF!,#REF!)</f>
        <v/>
      </c>
      <c r="P216" s="74"/>
      <c r="Q216" s="53" t="str" cm="1">
        <f t="array" ref="Q216">+_xlfn.IFS(P216="","",P216=#REF!,#REF!,P216=#REF!,#REF!,P216=#REF!,#REF!)</f>
        <v/>
      </c>
      <c r="R216" s="74"/>
      <c r="S216" s="53" t="str" cm="1">
        <f t="array" ref="S216">+_xlfn.IFS(R216="","",R216=#REF!,#REF!,R216=#REF!,#REF!)</f>
        <v/>
      </c>
      <c r="T216" s="73"/>
      <c r="U216" s="53" t="str" cm="1">
        <f t="array" ref="U216">+_xlfn.IFS(T216="","",T216=#REF!,#REF!,T216=#REF!,#REF!)</f>
        <v/>
      </c>
      <c r="V216" s="75"/>
      <c r="W216" s="117" t="str" cm="1">
        <f t="array" ref="W216">+_xlfn.IFS(V216="","",V216=#REF!,#REF!,V216=#REF!,#REF!,V216=#REF!,#REF!)</f>
        <v/>
      </c>
      <c r="X216" s="112" t="str">
        <f t="shared" si="0"/>
        <v/>
      </c>
      <c r="Y216" s="54" t="str" cm="1">
        <f t="array" ref="Y216">+_xlfn.IFS(X216="","",X216&lt;=#REF!,#REF!,X216&lt;=#REF!,#REF!,X216&lt;=#REF!,#REF!)</f>
        <v/>
      </c>
      <c r="Z216" s="109"/>
      <c r="AA216" s="104" t="str" cm="1">
        <f t="array" ref="AA216">+_xlfn.IFS(Z216="","",Z216=#REF!,#REF!,Z216=#REF!,#REF!,Z216=#REF!,#REF!)</f>
        <v/>
      </c>
      <c r="AB216" s="103" t="str" cm="1">
        <f t="array" ref="AB216">+_xlfn.IFS(AA216="","",AND(Y216=#REF!,AA216=#REF!),#REF!,AND(Y216=#REF!,AA216=#REF!),#REF!,AND(Y216=#REF!,AA216=#REF!),#REF!,AND(Y216=#REF!,AA216=#REF!),#REF!,AND(Y216=#REF!,AA216=#REF!),#REF!,AND(Y216=#REF!,AA216=#REF!),#REF!,AND(Y216=#REF!,AA216=#REF!),#REF!,AND(Y216=#REF!,AA216=#REF!),#REF!,AND(Y216=#REF!,AA216=#REF!),#REF!)</f>
        <v/>
      </c>
      <c r="AC216" s="104" t="str" cm="1">
        <f t="array" ref="AC216">+_xlfn.IFS(AB216="","",AB216=#REF!,#REF!,AB216=#REF!,#REF!,AB216=#REF!,#REF!)</f>
        <v/>
      </c>
      <c r="AD216" s="99" t="str" cm="1">
        <f t="array" ref="AD216">+_xlfn.IFS(AB216="","",AB216=#REF!,#REF!,AB216=#REF!,#REF!,AB216=#REF!,#REF!)</f>
        <v/>
      </c>
      <c r="AE216" s="766"/>
      <c r="AF216" s="758"/>
      <c r="AG216" s="740"/>
      <c r="AH216" s="742"/>
      <c r="AI216" s="744"/>
      <c r="AJ216" s="746"/>
      <c r="AK216" s="748"/>
      <c r="AL216" s="183"/>
      <c r="AM216" s="193"/>
      <c r="AN216" s="193"/>
      <c r="AO216" s="193"/>
      <c r="AP216" s="193"/>
      <c r="AQ216" s="193"/>
      <c r="AR216" s="183"/>
      <c r="AS216" s="183"/>
    </row>
    <row r="217" spans="1:45" ht="22.5" customHeight="1" x14ac:dyDescent="0.2">
      <c r="A217" s="758"/>
      <c r="B217" s="760"/>
      <c r="C217" s="819"/>
      <c r="D217" s="764"/>
      <c r="E217" s="819"/>
      <c r="F217" s="750" t="s">
        <v>249</v>
      </c>
      <c r="G217" s="755"/>
      <c r="H217" s="122" t="s">
        <v>243</v>
      </c>
      <c r="I217" s="123"/>
      <c r="J217" s="116"/>
      <c r="K217" s="52"/>
      <c r="L217" s="74"/>
      <c r="M217" s="53" t="str" cm="1">
        <f t="array" ref="M217">+_xlfn.IFS(L217="","",L217=#REF!,#REF!,L217=#REF!,#REF!)</f>
        <v/>
      </c>
      <c r="N217" s="74"/>
      <c r="O217" s="53" t="str" cm="1">
        <f t="array" ref="O217">+_xlfn.IFS(N217="","",N217=#REF!,#REF!,N217=#REF!,#REF!)</f>
        <v/>
      </c>
      <c r="P217" s="74"/>
      <c r="Q217" s="53" t="str" cm="1">
        <f t="array" ref="Q217">+_xlfn.IFS(P217="","",P217=#REF!,#REF!,P217=#REF!,#REF!,P217=#REF!,#REF!)</f>
        <v/>
      </c>
      <c r="R217" s="74"/>
      <c r="S217" s="53" t="str" cm="1">
        <f t="array" ref="S217">+_xlfn.IFS(R217="","",R217=#REF!,#REF!,R217=#REF!,#REF!)</f>
        <v/>
      </c>
      <c r="T217" s="73"/>
      <c r="U217" s="53" t="str" cm="1">
        <f t="array" ref="U217">+_xlfn.IFS(T217="","",T217=#REF!,#REF!,T217=#REF!,#REF!)</f>
        <v/>
      </c>
      <c r="V217" s="75"/>
      <c r="W217" s="117" t="str" cm="1">
        <f t="array" ref="W217">+_xlfn.IFS(V217="","",V217=#REF!,#REF!,V217=#REF!,#REF!,V217=#REF!,#REF!)</f>
        <v/>
      </c>
      <c r="X217" s="112" t="str">
        <f t="shared" si="0"/>
        <v/>
      </c>
      <c r="Y217" s="54" t="str" cm="1">
        <f t="array" ref="Y217">+_xlfn.IFS(X217="","",X217&lt;=#REF!,#REF!,X217&lt;=#REF!,#REF!,X217&lt;=#REF!,#REF!)</f>
        <v/>
      </c>
      <c r="Z217" s="109"/>
      <c r="AA217" s="104" t="str" cm="1">
        <f t="array" ref="AA217">+_xlfn.IFS(Z217="","",Z217=#REF!,#REF!,Z217=#REF!,#REF!,Z217=#REF!,#REF!)</f>
        <v/>
      </c>
      <c r="AB217" s="103" t="str" cm="1">
        <f t="array" ref="AB217">+_xlfn.IFS(AA217="","",AND(Y217=#REF!,AA217=#REF!),#REF!,AND(Y217=#REF!,AA217=#REF!),#REF!,AND(Y217=#REF!,AA217=#REF!),#REF!,AND(Y217=#REF!,AA217=#REF!),#REF!,AND(Y217=#REF!,AA217=#REF!),#REF!,AND(Y217=#REF!,AA217=#REF!),#REF!,AND(Y217=#REF!,AA217=#REF!),#REF!,AND(Y217=#REF!,AA217=#REF!),#REF!,AND(Y217=#REF!,AA217=#REF!),#REF!)</f>
        <v/>
      </c>
      <c r="AC217" s="104" t="str" cm="1">
        <f t="array" ref="AC217">+_xlfn.IFS(AB217="","",AB217=#REF!,#REF!,AB217=#REF!,#REF!,AB217=#REF!,#REF!)</f>
        <v/>
      </c>
      <c r="AD217" s="99" t="str" cm="1">
        <f t="array" ref="AD217">+_xlfn.IFS(AB217="","",AB217=#REF!,#REF!,AB217=#REF!,#REF!,AB217=#REF!,#REF!)</f>
        <v/>
      </c>
      <c r="AE217" s="766"/>
      <c r="AF217" s="758"/>
      <c r="AG217" s="740"/>
      <c r="AH217" s="742"/>
      <c r="AI217" s="744"/>
      <c r="AJ217" s="746"/>
      <c r="AK217" s="748"/>
      <c r="AL217" s="183"/>
      <c r="AM217" s="193"/>
      <c r="AN217" s="193"/>
      <c r="AO217" s="193"/>
      <c r="AP217" s="193"/>
      <c r="AQ217" s="193"/>
      <c r="AR217" s="183"/>
      <c r="AS217" s="183"/>
    </row>
    <row r="218" spans="1:45" ht="22.5" customHeight="1" x14ac:dyDescent="0.2">
      <c r="A218" s="758"/>
      <c r="B218" s="760"/>
      <c r="C218" s="819"/>
      <c r="D218" s="764"/>
      <c r="E218" s="819"/>
      <c r="F218" s="751"/>
      <c r="G218" s="753"/>
      <c r="H218" s="122" t="s">
        <v>244</v>
      </c>
      <c r="I218" s="123"/>
      <c r="J218" s="116"/>
      <c r="K218" s="52"/>
      <c r="L218" s="74"/>
      <c r="M218" s="53" t="str" cm="1">
        <f t="array" ref="M218">+_xlfn.IFS(L218="","",L218=#REF!,#REF!,L218=#REF!,#REF!)</f>
        <v/>
      </c>
      <c r="N218" s="74"/>
      <c r="O218" s="53" t="str" cm="1">
        <f t="array" ref="O218">+_xlfn.IFS(N218="","",N218=#REF!,#REF!,N218=#REF!,#REF!)</f>
        <v/>
      </c>
      <c r="P218" s="74"/>
      <c r="Q218" s="53" t="str" cm="1">
        <f t="array" ref="Q218">+_xlfn.IFS(P218="","",P218=#REF!,#REF!,P218=#REF!,#REF!,P218=#REF!,#REF!)</f>
        <v/>
      </c>
      <c r="R218" s="74"/>
      <c r="S218" s="53" t="str" cm="1">
        <f t="array" ref="S218">+_xlfn.IFS(R218="","",R218=#REF!,#REF!,R218=#REF!,#REF!)</f>
        <v/>
      </c>
      <c r="T218" s="73"/>
      <c r="U218" s="53" t="str" cm="1">
        <f t="array" ref="U218">+_xlfn.IFS(T218="","",T218=#REF!,#REF!,T218=#REF!,#REF!)</f>
        <v/>
      </c>
      <c r="V218" s="75"/>
      <c r="W218" s="117" t="str" cm="1">
        <f t="array" ref="W218">+_xlfn.IFS(V218="","",V218=#REF!,#REF!,V218=#REF!,#REF!,V218=#REF!,#REF!)</f>
        <v/>
      </c>
      <c r="X218" s="112" t="str">
        <f t="shared" si="0"/>
        <v/>
      </c>
      <c r="Y218" s="54" t="str" cm="1">
        <f t="array" ref="Y218">+_xlfn.IFS(X218="","",X218&lt;=#REF!,#REF!,X218&lt;=#REF!,#REF!,X218&lt;=#REF!,#REF!)</f>
        <v/>
      </c>
      <c r="Z218" s="109"/>
      <c r="AA218" s="104" t="str" cm="1">
        <f t="array" ref="AA218">+_xlfn.IFS(Z218="","",Z218=#REF!,#REF!,Z218=#REF!,#REF!,Z218=#REF!,#REF!)</f>
        <v/>
      </c>
      <c r="AB218" s="103" t="str" cm="1">
        <f t="array" ref="AB218">+_xlfn.IFS(AA218="","",AND(Y218=#REF!,AA218=#REF!),#REF!,AND(Y218=#REF!,AA218=#REF!),#REF!,AND(Y218=#REF!,AA218=#REF!),#REF!,AND(Y218=#REF!,AA218=#REF!),#REF!,AND(Y218=#REF!,AA218=#REF!),#REF!,AND(Y218=#REF!,AA218=#REF!),#REF!,AND(Y218=#REF!,AA218=#REF!),#REF!,AND(Y218=#REF!,AA218=#REF!),#REF!,AND(Y218=#REF!,AA218=#REF!),#REF!)</f>
        <v/>
      </c>
      <c r="AC218" s="104" t="str" cm="1">
        <f t="array" ref="AC218">+_xlfn.IFS(AB218="","",AB218=#REF!,#REF!,AB218=#REF!,#REF!,AB218=#REF!,#REF!)</f>
        <v/>
      </c>
      <c r="AD218" s="99" t="str" cm="1">
        <f t="array" ref="AD218">+_xlfn.IFS(AB218="","",AB218=#REF!,#REF!,AB218=#REF!,#REF!,AB218=#REF!,#REF!)</f>
        <v/>
      </c>
      <c r="AE218" s="766"/>
      <c r="AF218" s="758"/>
      <c r="AG218" s="740"/>
      <c r="AH218" s="742"/>
      <c r="AI218" s="744"/>
      <c r="AJ218" s="746"/>
      <c r="AK218" s="748"/>
      <c r="AL218" s="183"/>
      <c r="AM218" s="193"/>
      <c r="AN218" s="193"/>
      <c r="AO218" s="193"/>
      <c r="AP218" s="193"/>
      <c r="AQ218" s="193"/>
      <c r="AR218" s="183"/>
      <c r="AS218" s="183"/>
    </row>
    <row r="219" spans="1:45" ht="22.5" customHeight="1" thickBot="1" x14ac:dyDescent="0.25">
      <c r="A219" s="759"/>
      <c r="B219" s="761"/>
      <c r="C219" s="820"/>
      <c r="D219" s="765"/>
      <c r="E219" s="820"/>
      <c r="F219" s="756"/>
      <c r="G219" s="757"/>
      <c r="H219" s="124" t="s">
        <v>245</v>
      </c>
      <c r="I219" s="125"/>
      <c r="J219" s="118"/>
      <c r="K219" s="87"/>
      <c r="L219" s="88"/>
      <c r="M219" s="89" t="str" cm="1">
        <f t="array" ref="M219">+_xlfn.IFS(L219="","",L219=#REF!,#REF!,L219=#REF!,#REF!)</f>
        <v/>
      </c>
      <c r="N219" s="88"/>
      <c r="O219" s="89" t="str" cm="1">
        <f t="array" ref="O219">+_xlfn.IFS(N219="","",N219=#REF!,#REF!,N219=#REF!,#REF!)</f>
        <v/>
      </c>
      <c r="P219" s="88"/>
      <c r="Q219" s="89" t="str" cm="1">
        <f t="array" ref="Q219">+_xlfn.IFS(P219="","",P219=#REF!,#REF!,P219=#REF!,#REF!,P219=#REF!,#REF!)</f>
        <v/>
      </c>
      <c r="R219" s="88"/>
      <c r="S219" s="89" t="str" cm="1">
        <f t="array" ref="S219">+_xlfn.IFS(R219="","",R219=#REF!,#REF!,R219=#REF!,#REF!)</f>
        <v/>
      </c>
      <c r="T219" s="86"/>
      <c r="U219" s="89" t="str" cm="1">
        <f t="array" ref="U219">+_xlfn.IFS(T219="","",T219=#REF!,#REF!,T219=#REF!,#REF!)</f>
        <v/>
      </c>
      <c r="V219" s="90"/>
      <c r="W219" s="119" t="str" cm="1">
        <f t="array" ref="W219">+_xlfn.IFS(V219="","",V219=#REF!,#REF!,V219=#REF!,#REF!,V219=#REF!,#REF!)</f>
        <v/>
      </c>
      <c r="X219" s="113" t="str">
        <f t="shared" si="0"/>
        <v/>
      </c>
      <c r="Y219" s="92" t="str" cm="1">
        <f t="array" ref="Y219">+_xlfn.IFS(X219="","",X219&lt;=#REF!,#REF!,X219&lt;=#REF!,#REF!,X219&lt;=#REF!,#REF!)</f>
        <v/>
      </c>
      <c r="Z219" s="110"/>
      <c r="AA219" s="106" t="str" cm="1">
        <f t="array" ref="AA219">+_xlfn.IFS(Z219="","",Z219=#REF!,#REF!,Z219=#REF!,#REF!,Z219=#REF!,#REF!)</f>
        <v/>
      </c>
      <c r="AB219" s="105" t="str" cm="1">
        <f t="array" ref="AB219">+_xlfn.IFS(AA219="","",AND(Y219=#REF!,AA219=#REF!),#REF!,AND(Y219=#REF!,AA219=#REF!),#REF!,AND(Y219=#REF!,AA219=#REF!),#REF!,AND(Y219=#REF!,AA219=#REF!),#REF!,AND(Y219=#REF!,AA219=#REF!),#REF!,AND(Y219=#REF!,AA219=#REF!),#REF!,AND(Y219=#REF!,AA219=#REF!),#REF!,AND(Y219=#REF!,AA219=#REF!),#REF!,AND(Y219=#REF!,AA219=#REF!),#REF!)</f>
        <v/>
      </c>
      <c r="AC219" s="106" t="str" cm="1">
        <f t="array" ref="AC219">+_xlfn.IFS(AB219="","",AB219=#REF!,#REF!,AB219=#REF!,#REF!,AB219=#REF!,#REF!)</f>
        <v/>
      </c>
      <c r="AD219" s="100" t="str" cm="1">
        <f t="array" ref="AD219">+_xlfn.IFS(AB219="","",AB219=#REF!,#REF!,AB219=#REF!,#REF!,AB219=#REF!,#REF!)</f>
        <v/>
      </c>
      <c r="AE219" s="767"/>
      <c r="AF219" s="759"/>
      <c r="AG219" s="741"/>
      <c r="AH219" s="743"/>
      <c r="AI219" s="745"/>
      <c r="AJ219" s="747"/>
      <c r="AK219" s="749"/>
      <c r="AL219" s="183"/>
      <c r="AM219" s="193"/>
      <c r="AN219" s="193"/>
      <c r="AO219" s="193"/>
      <c r="AP219" s="193"/>
      <c r="AQ219" s="193"/>
      <c r="AR219" s="183"/>
      <c r="AS219" s="183"/>
    </row>
    <row r="220" spans="1:45" ht="22.5" customHeight="1" x14ac:dyDescent="0.2">
      <c r="A220" s="758" t="str">
        <f>'2 Contexto e Identificación'!$A$24</f>
        <v>R13</v>
      </c>
      <c r="B220" s="760" t="str">
        <f>+'2 Contexto e Identificación'!$E$24</f>
        <v xml:space="preserve">  </v>
      </c>
      <c r="C220" s="819">
        <f>+'5 Mapa Calor Inherente'!$C$24</f>
        <v>0</v>
      </c>
      <c r="D220" s="764">
        <f>+'5 Mapa Calor Inherente'!$D$24</f>
        <v>0</v>
      </c>
      <c r="E220" s="819">
        <f>+'5 Mapa Calor Inherente'!$E$24</f>
        <v>0</v>
      </c>
      <c r="F220" s="751" t="s">
        <v>242</v>
      </c>
      <c r="G220" s="753"/>
      <c r="H220" s="120" t="s">
        <v>243</v>
      </c>
      <c r="I220" s="121"/>
      <c r="J220" s="114"/>
      <c r="K220" s="60"/>
      <c r="L220" s="94"/>
      <c r="M220" s="95" t="str" cm="1">
        <f t="array" ref="M220">+_xlfn.IFS(L220="","",L220=#REF!,#REF!,L220=#REF!,#REF!)</f>
        <v/>
      </c>
      <c r="N220" s="94"/>
      <c r="O220" s="95" t="str" cm="1">
        <f t="array" ref="O220">+_xlfn.IFS(N220="","",N220=#REF!,#REF!,N220=#REF!,#REF!)</f>
        <v/>
      </c>
      <c r="P220" s="94"/>
      <c r="Q220" s="95" t="str" cm="1">
        <f t="array" ref="Q220">+_xlfn.IFS(P220="","",P220=#REF!,#REF!,P220=#REF!,#REF!,P220=#REF!,#REF!)</f>
        <v/>
      </c>
      <c r="R220" s="94"/>
      <c r="S220" s="95" t="str" cm="1">
        <f t="array" ref="S220">+_xlfn.IFS(R220="","",R220=#REF!,#REF!,R220=#REF!,#REF!)</f>
        <v/>
      </c>
      <c r="T220" s="93"/>
      <c r="U220" s="95" t="str" cm="1">
        <f t="array" ref="U220">+_xlfn.IFS(T220="","",T220=#REF!,#REF!,T220=#REF!,#REF!)</f>
        <v/>
      </c>
      <c r="V220" s="96"/>
      <c r="W220" s="115" t="str" cm="1">
        <f t="array" ref="W220">+_xlfn.IFS(V220="","",V220=#REF!,#REF!,V220=#REF!,#REF!,V220=#REF!,#REF!)</f>
        <v/>
      </c>
      <c r="X220" s="111" t="str">
        <f t="shared" si="0"/>
        <v/>
      </c>
      <c r="Y220" s="97" t="str" cm="1">
        <f t="array" ref="Y220">+_xlfn.IFS(X220="","",X220&lt;=#REF!,#REF!,X220&lt;=#REF!,#REF!,X220&lt;=#REF!,#REF!)</f>
        <v/>
      </c>
      <c r="Z220" s="108"/>
      <c r="AA220" s="102" t="str" cm="1">
        <f t="array" ref="AA220">+_xlfn.IFS(Z220="","",Z220=#REF!,#REF!,Z220=#REF!,#REF!,Z220=#REF!,#REF!)</f>
        <v/>
      </c>
      <c r="AB220" s="101" t="str" cm="1">
        <f t="array" ref="AB220">+_xlfn.IFS(AA220="","",AND(Y220=#REF!,AA220=#REF!),#REF!,AND(Y220=#REF!,AA220=#REF!),#REF!,AND(Y220=#REF!,AA220=#REF!),#REF!,AND(Y220=#REF!,AA220=#REF!),#REF!,AND(Y220=#REF!,AA220=#REF!),#REF!,AND(Y220=#REF!,AA220=#REF!),#REF!,AND(Y220=#REF!,AA220=#REF!),#REF!,AND(Y220=#REF!,AA220=#REF!),#REF!,AND(Y220=#REF!,AA220=#REF!),#REF!)</f>
        <v/>
      </c>
      <c r="AC220" s="102" t="str" cm="1">
        <f t="array" ref="AC220">+_xlfn.IFS(AB220="","",AB220=#REF!,#REF!,AB220=#REF!,#REF!,AB220=#REF!,#REF!)</f>
        <v/>
      </c>
      <c r="AD220" s="98" t="str" cm="1">
        <f t="array" ref="AD220">+_xlfn.IFS(AB220="","",AB220=#REF!,#REF!,AB220=#REF!,#REF!,AB220=#REF!,#REF!)</f>
        <v/>
      </c>
      <c r="AE220" s="766" t="str">
        <f>+IF(AC220="","",AVERAGE(AC220:AC234))</f>
        <v/>
      </c>
      <c r="AF220" s="758" t="str" cm="1">
        <f t="array" ref="AF220">+_xlfn.IFS(AE220="","",AE220=#REF!,#REF!,AE220&gt;=#REF!,#REF!,AE220&gt;=#REF!,#REF!)</f>
        <v/>
      </c>
      <c r="AG220" s="740" t="str">
        <f>+IF(AF220="","",#REF!)</f>
        <v/>
      </c>
      <c r="AH220" s="742" t="str" cm="1">
        <f t="array" ref="AH220">+_xlfn.IFS(AG220="","",AG220=#REF!,#REF!,AND(AF220=#REF!,AG220=#REF!),#REF!,AND(AF220=#REF!,AG220=#REF!),#REF!,AND(AF220=#REF!,AG220=#REF!),#REF!)</f>
        <v/>
      </c>
      <c r="AI220" s="744" t="str" cm="1">
        <f t="array" ref="AI220">+_xlfn.IFS(AH220="","",AH220=#REF!,C220,C220=#REF!,C220,AND(AH220=#REF!,C220=#REF!),#REF!,AND(AH220=#REF!,C220=#REF!),#REF!,AND(AH220=#REF!,C220=#REF!),#REF!,AND(AH220=#REF!,C220=#REF!),#REF!,AND(AH220=#REF!,C220=#REF!),#REF!,AND(AH220=#REF!,C220=#REF!),#REF!,AND(AH220=#REF!,C220=#REF!),#REF!,AND(AH220=#REF!,C220=#REF!),#REF!)</f>
        <v/>
      </c>
      <c r="AJ220" s="746">
        <f>+IF(D220="","",D220)</f>
        <v>0</v>
      </c>
      <c r="AK220" s="748" t="e">
        <f>+IF(AI220=#REF!,IF(AJ220=#REF!,#REF!,IF(AJ220=#REF!,#REF!,IF(AJ220=#REF!,#REF!,IF(AJ220=#REF!,#REF!,IF(AJ220=#REF!,#REF!))))),IF(AI220=#REF!,IF(AJ220=#REF!,#REF!,IF(AJ220=#REF!,#REF!,IF(AJ220=#REF!,#REF!,IF(AJ220=#REF!,#REF!,IF(AJ220=#REF!,#REF!))))),IF(AI220=#REF!,IF(AJ220=#REF!,#REF!,IF(AJ220=#REF!,#REF!,IF(AJ220=#REF!,#REF!,IF(AJ220=#REF!,#REF!,IF(AJ220=#REF!,#REF!))))),IF(AI220=#REF!,IF(AJ220=#REF!,#REF!,IF(AJ220=#REF!,#REF!,IF(AJ220=#REF!,#REF!,IF(AJ220=#REF!,#REF!,IF(AJ220=#REF!,#REF!))))),IF(AI220=#REF!,IF(AJ220=#REF!,#REF!,IF(AJ220=#REF!,#REF!,IF(AJ220=#REF!,#REF!,IF(AJ220=#REF!,#REF!,IF(AJ220=#REF!,#REF!))))),"")))))</f>
        <v>#REF!</v>
      </c>
      <c r="AL220" s="183"/>
      <c r="AM220" s="193"/>
      <c r="AN220" s="193"/>
      <c r="AO220" s="193"/>
      <c r="AP220" s="193"/>
      <c r="AQ220" s="193"/>
      <c r="AR220" s="183"/>
      <c r="AS220" s="183"/>
    </row>
    <row r="221" spans="1:45" ht="22.5" customHeight="1" x14ac:dyDescent="0.2">
      <c r="A221" s="758"/>
      <c r="B221" s="760"/>
      <c r="C221" s="819"/>
      <c r="D221" s="764"/>
      <c r="E221" s="819"/>
      <c r="F221" s="751"/>
      <c r="G221" s="753"/>
      <c r="H221" s="122" t="s">
        <v>244</v>
      </c>
      <c r="I221" s="123"/>
      <c r="J221" s="116"/>
      <c r="K221" s="52"/>
      <c r="L221" s="74"/>
      <c r="M221" s="53" t="str" cm="1">
        <f t="array" ref="M221">+_xlfn.IFS(L221="","",L221=#REF!,#REF!,L221=#REF!,#REF!)</f>
        <v/>
      </c>
      <c r="N221" s="74"/>
      <c r="O221" s="53" t="str" cm="1">
        <f t="array" ref="O221">+_xlfn.IFS(N221="","",N221=#REF!,#REF!,N221=#REF!,#REF!)</f>
        <v/>
      </c>
      <c r="P221" s="74"/>
      <c r="Q221" s="53" t="str" cm="1">
        <f t="array" ref="Q221">+_xlfn.IFS(P221="","",P221=#REF!,#REF!,P221=#REF!,#REF!,P221=#REF!,#REF!)</f>
        <v/>
      </c>
      <c r="R221" s="74"/>
      <c r="S221" s="53" t="str" cm="1">
        <f t="array" ref="S221">+_xlfn.IFS(R221="","",R221=#REF!,#REF!,R221=#REF!,#REF!)</f>
        <v/>
      </c>
      <c r="T221" s="73"/>
      <c r="U221" s="53" t="str" cm="1">
        <f t="array" ref="U221">+_xlfn.IFS(T221="","",T221=#REF!,#REF!,T221=#REF!,#REF!)</f>
        <v/>
      </c>
      <c r="V221" s="75"/>
      <c r="W221" s="117" t="str" cm="1">
        <f t="array" ref="W221">+_xlfn.IFS(V221="","",V221=#REF!,#REF!,V221=#REF!,#REF!,V221=#REF!,#REF!)</f>
        <v/>
      </c>
      <c r="X221" s="112" t="str">
        <f t="shared" si="0"/>
        <v/>
      </c>
      <c r="Y221" s="54" t="str" cm="1">
        <f t="array" ref="Y221">+_xlfn.IFS(X221="","",X221&lt;=#REF!,#REF!,X221&lt;=#REF!,#REF!,X221&lt;=#REF!,#REF!)</f>
        <v/>
      </c>
      <c r="Z221" s="109"/>
      <c r="AA221" s="104" t="str" cm="1">
        <f t="array" ref="AA221">+_xlfn.IFS(Z221="","",Z221=#REF!,#REF!,Z221=#REF!,#REF!,Z221=#REF!,#REF!)</f>
        <v/>
      </c>
      <c r="AB221" s="103" t="str" cm="1">
        <f t="array" ref="AB221">+_xlfn.IFS(AA221="","",AND(Y221=#REF!,AA221=#REF!),#REF!,AND(Y221=#REF!,AA221=#REF!),#REF!,AND(Y221=#REF!,AA221=#REF!),#REF!,AND(Y221=#REF!,AA221=#REF!),#REF!,AND(Y221=#REF!,AA221=#REF!),#REF!,AND(Y221=#REF!,AA221=#REF!),#REF!,AND(Y221=#REF!,AA221=#REF!),#REF!,AND(Y221=#REF!,AA221=#REF!),#REF!,AND(Y221=#REF!,AA221=#REF!),#REF!)</f>
        <v/>
      </c>
      <c r="AC221" s="104" t="str" cm="1">
        <f t="array" ref="AC221">+_xlfn.IFS(AB221="","",AB221=#REF!,#REF!,AB221=#REF!,#REF!,AB221=#REF!,#REF!)</f>
        <v/>
      </c>
      <c r="AD221" s="99" t="str" cm="1">
        <f t="array" ref="AD221">+_xlfn.IFS(AB221="","",AB221=#REF!,#REF!,AB221=#REF!,#REF!,AB221=#REF!,#REF!)</f>
        <v/>
      </c>
      <c r="AE221" s="766"/>
      <c r="AF221" s="758"/>
      <c r="AG221" s="740"/>
      <c r="AH221" s="742"/>
      <c r="AI221" s="744"/>
      <c r="AJ221" s="746"/>
      <c r="AK221" s="748"/>
      <c r="AL221" s="183"/>
      <c r="AM221" s="193"/>
      <c r="AN221" s="193"/>
      <c r="AO221" s="193"/>
      <c r="AP221" s="193"/>
      <c r="AQ221" s="193"/>
      <c r="AR221" s="183"/>
      <c r="AS221" s="183"/>
    </row>
    <row r="222" spans="1:45" ht="22.5" customHeight="1" x14ac:dyDescent="0.2">
      <c r="A222" s="758"/>
      <c r="B222" s="760"/>
      <c r="C222" s="819"/>
      <c r="D222" s="764"/>
      <c r="E222" s="819"/>
      <c r="F222" s="752"/>
      <c r="G222" s="754"/>
      <c r="H222" s="122" t="s">
        <v>245</v>
      </c>
      <c r="I222" s="123"/>
      <c r="J222" s="116"/>
      <c r="K222" s="52"/>
      <c r="L222" s="74"/>
      <c r="M222" s="53" t="str" cm="1">
        <f t="array" ref="M222">+_xlfn.IFS(L222="","",L222=#REF!,#REF!,L222=#REF!,#REF!)</f>
        <v/>
      </c>
      <c r="N222" s="74"/>
      <c r="O222" s="53" t="str" cm="1">
        <f t="array" ref="O222">+_xlfn.IFS(N222="","",N222=#REF!,#REF!,N222=#REF!,#REF!)</f>
        <v/>
      </c>
      <c r="P222" s="74"/>
      <c r="Q222" s="53" t="str" cm="1">
        <f t="array" ref="Q222">+_xlfn.IFS(P222="","",P222=#REF!,#REF!,P222=#REF!,#REF!,P222=#REF!,#REF!)</f>
        <v/>
      </c>
      <c r="R222" s="74"/>
      <c r="S222" s="53" t="str" cm="1">
        <f t="array" ref="S222">+_xlfn.IFS(R222="","",R222=#REF!,#REF!,R222=#REF!,#REF!)</f>
        <v/>
      </c>
      <c r="T222" s="73"/>
      <c r="U222" s="53" t="str" cm="1">
        <f t="array" ref="U222">+_xlfn.IFS(T222="","",T222=#REF!,#REF!,T222=#REF!,#REF!)</f>
        <v/>
      </c>
      <c r="V222" s="75"/>
      <c r="W222" s="117" t="str" cm="1">
        <f t="array" ref="W222">+_xlfn.IFS(V222="","",V222=#REF!,#REF!,V222=#REF!,#REF!,V222=#REF!,#REF!)</f>
        <v/>
      </c>
      <c r="X222" s="112" t="str">
        <f t="shared" si="0"/>
        <v/>
      </c>
      <c r="Y222" s="54" t="str" cm="1">
        <f t="array" ref="Y222">+_xlfn.IFS(X222="","",X222&lt;=#REF!,#REF!,X222&lt;=#REF!,#REF!,X222&lt;=#REF!,#REF!)</f>
        <v/>
      </c>
      <c r="Z222" s="109"/>
      <c r="AA222" s="104" t="str" cm="1">
        <f t="array" ref="AA222">+_xlfn.IFS(Z222="","",Z222=#REF!,#REF!,Z222=#REF!,#REF!,Z222=#REF!,#REF!)</f>
        <v/>
      </c>
      <c r="AB222" s="103" t="str" cm="1">
        <f t="array" ref="AB222">+_xlfn.IFS(AA222="","",AND(Y222=#REF!,AA222=#REF!),#REF!,AND(Y222=#REF!,AA222=#REF!),#REF!,AND(Y222=#REF!,AA222=#REF!),#REF!,AND(Y222=#REF!,AA222=#REF!),#REF!,AND(Y222=#REF!,AA222=#REF!),#REF!,AND(Y222=#REF!,AA222=#REF!),#REF!,AND(Y222=#REF!,AA222=#REF!),#REF!,AND(Y222=#REF!,AA222=#REF!),#REF!,AND(Y222=#REF!,AA222=#REF!),#REF!)</f>
        <v/>
      </c>
      <c r="AC222" s="104" t="str" cm="1">
        <f t="array" ref="AC222">+_xlfn.IFS(AB222="","",AB222=#REF!,#REF!,AB222=#REF!,#REF!,AB222=#REF!,#REF!)</f>
        <v/>
      </c>
      <c r="AD222" s="99" t="str" cm="1">
        <f t="array" ref="AD222">+_xlfn.IFS(AB222="","",AB222=#REF!,#REF!,AB222=#REF!,#REF!,AB222=#REF!,#REF!)</f>
        <v/>
      </c>
      <c r="AE222" s="766"/>
      <c r="AF222" s="758"/>
      <c r="AG222" s="740"/>
      <c r="AH222" s="742"/>
      <c r="AI222" s="744"/>
      <c r="AJ222" s="746"/>
      <c r="AK222" s="748"/>
      <c r="AL222" s="183"/>
      <c r="AM222" s="193"/>
      <c r="AN222" s="193"/>
      <c r="AO222" s="193"/>
      <c r="AP222" s="193"/>
      <c r="AQ222" s="193"/>
      <c r="AR222" s="183"/>
      <c r="AS222" s="183"/>
    </row>
    <row r="223" spans="1:45" ht="22.5" customHeight="1" x14ac:dyDescent="0.2">
      <c r="A223" s="758"/>
      <c r="B223" s="760"/>
      <c r="C223" s="819"/>
      <c r="D223" s="764"/>
      <c r="E223" s="819"/>
      <c r="F223" s="750" t="s">
        <v>246</v>
      </c>
      <c r="G223" s="755"/>
      <c r="H223" s="122" t="s">
        <v>243</v>
      </c>
      <c r="I223" s="123"/>
      <c r="J223" s="116"/>
      <c r="K223" s="52"/>
      <c r="L223" s="74"/>
      <c r="M223" s="53" t="str" cm="1">
        <f t="array" ref="M223">+_xlfn.IFS(L223="","",L223=#REF!,#REF!,L223=#REF!,#REF!)</f>
        <v/>
      </c>
      <c r="N223" s="74"/>
      <c r="O223" s="53" t="str" cm="1">
        <f t="array" ref="O223">+_xlfn.IFS(N223="","",N223=#REF!,#REF!,N223=#REF!,#REF!)</f>
        <v/>
      </c>
      <c r="P223" s="74"/>
      <c r="Q223" s="53" t="str" cm="1">
        <f t="array" ref="Q223">+_xlfn.IFS(P223="","",P223=#REF!,#REF!,P223=#REF!,#REF!,P223=#REF!,#REF!)</f>
        <v/>
      </c>
      <c r="R223" s="74"/>
      <c r="S223" s="53" t="str" cm="1">
        <f t="array" ref="S223">+_xlfn.IFS(R223="","",R223=#REF!,#REF!,R223=#REF!,#REF!)</f>
        <v/>
      </c>
      <c r="T223" s="73"/>
      <c r="U223" s="53" t="str" cm="1">
        <f t="array" ref="U223">+_xlfn.IFS(T223="","",T223=#REF!,#REF!,T223=#REF!,#REF!)</f>
        <v/>
      </c>
      <c r="V223" s="75"/>
      <c r="W223" s="117" t="str" cm="1">
        <f t="array" ref="W223">+_xlfn.IFS(V223="","",V223=#REF!,#REF!,V223=#REF!,#REF!,V223=#REF!,#REF!)</f>
        <v/>
      </c>
      <c r="X223" s="112" t="str">
        <f t="shared" si="0"/>
        <v/>
      </c>
      <c r="Y223" s="54" t="str" cm="1">
        <f t="array" ref="Y223">+_xlfn.IFS(X223="","",X223&lt;=#REF!,#REF!,X223&lt;=#REF!,#REF!,X223&lt;=#REF!,#REF!)</f>
        <v/>
      </c>
      <c r="Z223" s="109"/>
      <c r="AA223" s="104" t="str" cm="1">
        <f t="array" ref="AA223">+_xlfn.IFS(Z223="","",Z223=#REF!,#REF!,Z223=#REF!,#REF!,Z223=#REF!,#REF!)</f>
        <v/>
      </c>
      <c r="AB223" s="103" t="str" cm="1">
        <f t="array" ref="AB223">+_xlfn.IFS(AA223="","",AND(Y223=#REF!,AA223=#REF!),#REF!,AND(Y223=#REF!,AA223=#REF!),#REF!,AND(Y223=#REF!,AA223=#REF!),#REF!,AND(Y223=#REF!,AA223=#REF!),#REF!,AND(Y223=#REF!,AA223=#REF!),#REF!,AND(Y223=#REF!,AA223=#REF!),#REF!,AND(Y223=#REF!,AA223=#REF!),#REF!,AND(Y223=#REF!,AA223=#REF!),#REF!,AND(Y223=#REF!,AA223=#REF!),#REF!)</f>
        <v/>
      </c>
      <c r="AC223" s="104" t="str" cm="1">
        <f t="array" ref="AC223">+_xlfn.IFS(AB223="","",AB223=#REF!,#REF!,AB223=#REF!,#REF!,AB223=#REF!,#REF!)</f>
        <v/>
      </c>
      <c r="AD223" s="99" t="str" cm="1">
        <f t="array" ref="AD223">+_xlfn.IFS(AB223="","",AB223=#REF!,#REF!,AB223=#REF!,#REF!,AB223=#REF!,#REF!)</f>
        <v/>
      </c>
      <c r="AE223" s="766"/>
      <c r="AF223" s="758"/>
      <c r="AG223" s="740"/>
      <c r="AH223" s="742"/>
      <c r="AI223" s="744"/>
      <c r="AJ223" s="746"/>
      <c r="AK223" s="748"/>
      <c r="AL223" s="183"/>
      <c r="AM223" s="193"/>
      <c r="AN223" s="193"/>
      <c r="AO223" s="193"/>
      <c r="AP223" s="193"/>
      <c r="AQ223" s="193"/>
      <c r="AR223" s="183"/>
      <c r="AS223" s="183"/>
    </row>
    <row r="224" spans="1:45" ht="22.5" customHeight="1" x14ac:dyDescent="0.2">
      <c r="A224" s="758"/>
      <c r="B224" s="760"/>
      <c r="C224" s="819"/>
      <c r="D224" s="764"/>
      <c r="E224" s="819"/>
      <c r="F224" s="751"/>
      <c r="G224" s="753"/>
      <c r="H224" s="122" t="s">
        <v>244</v>
      </c>
      <c r="I224" s="123"/>
      <c r="J224" s="116"/>
      <c r="K224" s="52"/>
      <c r="L224" s="74"/>
      <c r="M224" s="53" t="str" cm="1">
        <f t="array" ref="M224">+_xlfn.IFS(L224="","",L224=#REF!,#REF!,L224=#REF!,#REF!)</f>
        <v/>
      </c>
      <c r="N224" s="74"/>
      <c r="O224" s="53" t="str" cm="1">
        <f t="array" ref="O224">+_xlfn.IFS(N224="","",N224=#REF!,#REF!,N224=#REF!,#REF!)</f>
        <v/>
      </c>
      <c r="P224" s="74"/>
      <c r="Q224" s="53" t="str" cm="1">
        <f t="array" ref="Q224">+_xlfn.IFS(P224="","",P224=#REF!,#REF!,P224=#REF!,#REF!,P224=#REF!,#REF!)</f>
        <v/>
      </c>
      <c r="R224" s="74"/>
      <c r="S224" s="53" t="str" cm="1">
        <f t="array" ref="S224">+_xlfn.IFS(R224="","",R224=#REF!,#REF!,R224=#REF!,#REF!)</f>
        <v/>
      </c>
      <c r="T224" s="73"/>
      <c r="U224" s="53" t="str" cm="1">
        <f t="array" ref="U224">+_xlfn.IFS(T224="","",T224=#REF!,#REF!,T224=#REF!,#REF!)</f>
        <v/>
      </c>
      <c r="V224" s="75"/>
      <c r="W224" s="117" t="str" cm="1">
        <f t="array" ref="W224">+_xlfn.IFS(V224="","",V224=#REF!,#REF!,V224=#REF!,#REF!,V224=#REF!,#REF!)</f>
        <v/>
      </c>
      <c r="X224" s="112" t="str">
        <f t="shared" si="0"/>
        <v/>
      </c>
      <c r="Y224" s="54" t="str" cm="1">
        <f t="array" ref="Y224">+_xlfn.IFS(X224="","",X224&lt;=#REF!,#REF!,X224&lt;=#REF!,#REF!,X224&lt;=#REF!,#REF!)</f>
        <v/>
      </c>
      <c r="Z224" s="109"/>
      <c r="AA224" s="104" t="str" cm="1">
        <f t="array" ref="AA224">+_xlfn.IFS(Z224="","",Z224=#REF!,#REF!,Z224=#REF!,#REF!,Z224=#REF!,#REF!)</f>
        <v/>
      </c>
      <c r="AB224" s="103" t="str" cm="1">
        <f t="array" ref="AB224">+_xlfn.IFS(AA224="","",AND(Y224=#REF!,AA224=#REF!),#REF!,AND(Y224=#REF!,AA224=#REF!),#REF!,AND(Y224=#REF!,AA224=#REF!),#REF!,AND(Y224=#REF!,AA224=#REF!),#REF!,AND(Y224=#REF!,AA224=#REF!),#REF!,AND(Y224=#REF!,AA224=#REF!),#REF!,AND(Y224=#REF!,AA224=#REF!),#REF!,AND(Y224=#REF!,AA224=#REF!),#REF!,AND(Y224=#REF!,AA224=#REF!),#REF!)</f>
        <v/>
      </c>
      <c r="AC224" s="104" t="str" cm="1">
        <f t="array" ref="AC224">+_xlfn.IFS(AB224="","",AB224=#REF!,#REF!,AB224=#REF!,#REF!,AB224=#REF!,#REF!)</f>
        <v/>
      </c>
      <c r="AD224" s="99" t="str" cm="1">
        <f t="array" ref="AD224">+_xlfn.IFS(AB224="","",AB224=#REF!,#REF!,AB224=#REF!,#REF!,AB224=#REF!,#REF!)</f>
        <v/>
      </c>
      <c r="AE224" s="766"/>
      <c r="AF224" s="758"/>
      <c r="AG224" s="740"/>
      <c r="AH224" s="742"/>
      <c r="AI224" s="744"/>
      <c r="AJ224" s="746"/>
      <c r="AK224" s="748"/>
      <c r="AL224" s="183"/>
      <c r="AM224" s="193"/>
      <c r="AN224" s="193"/>
      <c r="AO224" s="193"/>
      <c r="AP224" s="193"/>
      <c r="AQ224" s="193"/>
      <c r="AR224" s="183"/>
      <c r="AS224" s="183"/>
    </row>
    <row r="225" spans="1:45" ht="22.5" customHeight="1" x14ac:dyDescent="0.2">
      <c r="A225" s="758"/>
      <c r="B225" s="760"/>
      <c r="C225" s="819"/>
      <c r="D225" s="764"/>
      <c r="E225" s="819"/>
      <c r="F225" s="752"/>
      <c r="G225" s="754"/>
      <c r="H225" s="122" t="s">
        <v>245</v>
      </c>
      <c r="I225" s="123"/>
      <c r="J225" s="116"/>
      <c r="K225" s="52"/>
      <c r="L225" s="74"/>
      <c r="M225" s="53" t="str" cm="1">
        <f t="array" ref="M225">+_xlfn.IFS(L225="","",L225=#REF!,#REF!,L225=#REF!,#REF!)</f>
        <v/>
      </c>
      <c r="N225" s="74"/>
      <c r="O225" s="53" t="str" cm="1">
        <f t="array" ref="O225">+_xlfn.IFS(N225="","",N225=#REF!,#REF!,N225=#REF!,#REF!)</f>
        <v/>
      </c>
      <c r="P225" s="74"/>
      <c r="Q225" s="53" t="str" cm="1">
        <f t="array" ref="Q225">+_xlfn.IFS(P225="","",P225=#REF!,#REF!,P225=#REF!,#REF!,P225=#REF!,#REF!)</f>
        <v/>
      </c>
      <c r="R225" s="74"/>
      <c r="S225" s="53" t="str" cm="1">
        <f t="array" ref="S225">+_xlfn.IFS(R225="","",R225=#REF!,#REF!,R225=#REF!,#REF!)</f>
        <v/>
      </c>
      <c r="T225" s="73"/>
      <c r="U225" s="53" t="str" cm="1">
        <f t="array" ref="U225">+_xlfn.IFS(T225="","",T225=#REF!,#REF!,T225=#REF!,#REF!)</f>
        <v/>
      </c>
      <c r="V225" s="75"/>
      <c r="W225" s="117" t="str" cm="1">
        <f t="array" ref="W225">+_xlfn.IFS(V225="","",V225=#REF!,#REF!,V225=#REF!,#REF!,V225=#REF!,#REF!)</f>
        <v/>
      </c>
      <c r="X225" s="112" t="str">
        <f t="shared" si="0"/>
        <v/>
      </c>
      <c r="Y225" s="54" t="str" cm="1">
        <f t="array" ref="Y225">+_xlfn.IFS(X225="","",X225&lt;=#REF!,#REF!,X225&lt;=#REF!,#REF!,X225&lt;=#REF!,#REF!)</f>
        <v/>
      </c>
      <c r="Z225" s="109"/>
      <c r="AA225" s="104" t="str" cm="1">
        <f t="array" ref="AA225">+_xlfn.IFS(Z225="","",Z225=#REF!,#REF!,Z225=#REF!,#REF!,Z225=#REF!,#REF!)</f>
        <v/>
      </c>
      <c r="AB225" s="103" t="str" cm="1">
        <f t="array" ref="AB225">+_xlfn.IFS(AA225="","",AND(Y225=#REF!,AA225=#REF!),#REF!,AND(Y225=#REF!,AA225=#REF!),#REF!,AND(Y225=#REF!,AA225=#REF!),#REF!,AND(Y225=#REF!,AA225=#REF!),#REF!,AND(Y225=#REF!,AA225=#REF!),#REF!,AND(Y225=#REF!,AA225=#REF!),#REF!,AND(Y225=#REF!,AA225=#REF!),#REF!,AND(Y225=#REF!,AA225=#REF!),#REF!,AND(Y225=#REF!,AA225=#REF!),#REF!)</f>
        <v/>
      </c>
      <c r="AC225" s="104" t="str" cm="1">
        <f t="array" ref="AC225">+_xlfn.IFS(AB225="","",AB225=#REF!,#REF!,AB225=#REF!,#REF!,AB225=#REF!,#REF!)</f>
        <v/>
      </c>
      <c r="AD225" s="99" t="str" cm="1">
        <f t="array" ref="AD225">+_xlfn.IFS(AB225="","",AB225=#REF!,#REF!,AB225=#REF!,#REF!,AB225=#REF!,#REF!)</f>
        <v/>
      </c>
      <c r="AE225" s="766"/>
      <c r="AF225" s="758"/>
      <c r="AG225" s="740"/>
      <c r="AH225" s="742"/>
      <c r="AI225" s="744"/>
      <c r="AJ225" s="746"/>
      <c r="AK225" s="748"/>
      <c r="AL225" s="183"/>
      <c r="AM225" s="193"/>
      <c r="AN225" s="193"/>
      <c r="AO225" s="193"/>
      <c r="AP225" s="193"/>
      <c r="AQ225" s="193"/>
      <c r="AR225" s="183"/>
      <c r="AS225" s="183"/>
    </row>
    <row r="226" spans="1:45" ht="22.5" customHeight="1" x14ac:dyDescent="0.2">
      <c r="A226" s="758"/>
      <c r="B226" s="760"/>
      <c r="C226" s="819"/>
      <c r="D226" s="764"/>
      <c r="E226" s="819"/>
      <c r="F226" s="750" t="s">
        <v>247</v>
      </c>
      <c r="G226" s="755"/>
      <c r="H226" s="122" t="s">
        <v>243</v>
      </c>
      <c r="I226" s="123"/>
      <c r="J226" s="116"/>
      <c r="K226" s="52"/>
      <c r="L226" s="74"/>
      <c r="M226" s="53" t="str" cm="1">
        <f t="array" ref="M226">+_xlfn.IFS(L226="","",L226=#REF!,#REF!,L226=#REF!,#REF!)</f>
        <v/>
      </c>
      <c r="N226" s="74"/>
      <c r="O226" s="53" t="str" cm="1">
        <f t="array" ref="O226">+_xlfn.IFS(N226="","",N226=#REF!,#REF!,N226=#REF!,#REF!)</f>
        <v/>
      </c>
      <c r="P226" s="74"/>
      <c r="Q226" s="53" t="str" cm="1">
        <f t="array" ref="Q226">+_xlfn.IFS(P226="","",P226=#REF!,#REF!,P226=#REF!,#REF!,P226=#REF!,#REF!)</f>
        <v/>
      </c>
      <c r="R226" s="74"/>
      <c r="S226" s="53" t="str" cm="1">
        <f t="array" ref="S226">+_xlfn.IFS(R226="","",R226=#REF!,#REF!,R226=#REF!,#REF!)</f>
        <v/>
      </c>
      <c r="T226" s="73"/>
      <c r="U226" s="53" t="str" cm="1">
        <f t="array" ref="U226">+_xlfn.IFS(T226="","",T226=#REF!,#REF!,T226=#REF!,#REF!)</f>
        <v/>
      </c>
      <c r="V226" s="75"/>
      <c r="W226" s="117" t="str" cm="1">
        <f t="array" ref="W226">+_xlfn.IFS(V226="","",V226=#REF!,#REF!,V226=#REF!,#REF!,V226=#REF!,#REF!)</f>
        <v/>
      </c>
      <c r="X226" s="112" t="str">
        <f t="shared" si="0"/>
        <v/>
      </c>
      <c r="Y226" s="54" t="str" cm="1">
        <f t="array" ref="Y226">+_xlfn.IFS(X226="","",X226&lt;=#REF!,#REF!,X226&lt;=#REF!,#REF!,X226&lt;=#REF!,#REF!)</f>
        <v/>
      </c>
      <c r="Z226" s="109"/>
      <c r="AA226" s="104" t="str" cm="1">
        <f t="array" ref="AA226">+_xlfn.IFS(Z226="","",Z226=#REF!,#REF!,Z226=#REF!,#REF!,Z226=#REF!,#REF!)</f>
        <v/>
      </c>
      <c r="AB226" s="103" t="str" cm="1">
        <f t="array" ref="AB226">+_xlfn.IFS(AA226="","",AND(Y226=#REF!,AA226=#REF!),#REF!,AND(Y226=#REF!,AA226=#REF!),#REF!,AND(Y226=#REF!,AA226=#REF!),#REF!,AND(Y226=#REF!,AA226=#REF!),#REF!,AND(Y226=#REF!,AA226=#REF!),#REF!,AND(Y226=#REF!,AA226=#REF!),#REF!,AND(Y226=#REF!,AA226=#REF!),#REF!,AND(Y226=#REF!,AA226=#REF!),#REF!,AND(Y226=#REF!,AA226=#REF!),#REF!)</f>
        <v/>
      </c>
      <c r="AC226" s="104" t="str" cm="1">
        <f t="array" ref="AC226">+_xlfn.IFS(AB226="","",AB226=#REF!,#REF!,AB226=#REF!,#REF!,AB226=#REF!,#REF!)</f>
        <v/>
      </c>
      <c r="AD226" s="99" t="str" cm="1">
        <f t="array" ref="AD226">+_xlfn.IFS(AB226="","",AB226=#REF!,#REF!,AB226=#REF!,#REF!,AB226=#REF!,#REF!)</f>
        <v/>
      </c>
      <c r="AE226" s="766"/>
      <c r="AF226" s="758"/>
      <c r="AG226" s="740"/>
      <c r="AH226" s="742"/>
      <c r="AI226" s="744"/>
      <c r="AJ226" s="746"/>
      <c r="AK226" s="748"/>
      <c r="AL226" s="183"/>
      <c r="AM226" s="193"/>
      <c r="AN226" s="193"/>
      <c r="AO226" s="193"/>
      <c r="AP226" s="193"/>
      <c r="AQ226" s="193"/>
      <c r="AR226" s="183"/>
      <c r="AS226" s="183"/>
    </row>
    <row r="227" spans="1:45" ht="22.5" customHeight="1" x14ac:dyDescent="0.2">
      <c r="A227" s="758"/>
      <c r="B227" s="760"/>
      <c r="C227" s="819"/>
      <c r="D227" s="764"/>
      <c r="E227" s="819"/>
      <c r="F227" s="751"/>
      <c r="G227" s="753"/>
      <c r="H227" s="122" t="s">
        <v>244</v>
      </c>
      <c r="I227" s="123"/>
      <c r="J227" s="116"/>
      <c r="K227" s="52"/>
      <c r="L227" s="74"/>
      <c r="M227" s="53" t="str" cm="1">
        <f t="array" ref="M227">+_xlfn.IFS(L227="","",L227=#REF!,#REF!,L227=#REF!,#REF!)</f>
        <v/>
      </c>
      <c r="N227" s="74"/>
      <c r="O227" s="53" t="str" cm="1">
        <f t="array" ref="O227">+_xlfn.IFS(N227="","",N227=#REF!,#REF!,N227=#REF!,#REF!)</f>
        <v/>
      </c>
      <c r="P227" s="74"/>
      <c r="Q227" s="53" t="str" cm="1">
        <f t="array" ref="Q227">+_xlfn.IFS(P227="","",P227=#REF!,#REF!,P227=#REF!,#REF!,P227=#REF!,#REF!)</f>
        <v/>
      </c>
      <c r="R227" s="74"/>
      <c r="S227" s="53" t="str" cm="1">
        <f t="array" ref="S227">+_xlfn.IFS(R227="","",R227=#REF!,#REF!,R227=#REF!,#REF!)</f>
        <v/>
      </c>
      <c r="T227" s="73"/>
      <c r="U227" s="53" t="str" cm="1">
        <f t="array" ref="U227">+_xlfn.IFS(T227="","",T227=#REF!,#REF!,T227=#REF!,#REF!)</f>
        <v/>
      </c>
      <c r="V227" s="75"/>
      <c r="W227" s="117" t="str" cm="1">
        <f t="array" ref="W227">+_xlfn.IFS(V227="","",V227=#REF!,#REF!,V227=#REF!,#REF!,V227=#REF!,#REF!)</f>
        <v/>
      </c>
      <c r="X227" s="112" t="str">
        <f t="shared" si="0"/>
        <v/>
      </c>
      <c r="Y227" s="54" t="str" cm="1">
        <f t="array" ref="Y227">+_xlfn.IFS(X227="","",X227&lt;=#REF!,#REF!,X227&lt;=#REF!,#REF!,X227&lt;=#REF!,#REF!)</f>
        <v/>
      </c>
      <c r="Z227" s="109"/>
      <c r="AA227" s="104" t="str" cm="1">
        <f t="array" ref="AA227">+_xlfn.IFS(Z227="","",Z227=#REF!,#REF!,Z227=#REF!,#REF!,Z227=#REF!,#REF!)</f>
        <v/>
      </c>
      <c r="AB227" s="103" t="str" cm="1">
        <f t="array" ref="AB227">+_xlfn.IFS(AA227="","",AND(Y227=#REF!,AA227=#REF!),#REF!,AND(Y227=#REF!,AA227=#REF!),#REF!,AND(Y227=#REF!,AA227=#REF!),#REF!,AND(Y227=#REF!,AA227=#REF!),#REF!,AND(Y227=#REF!,AA227=#REF!),#REF!,AND(Y227=#REF!,AA227=#REF!),#REF!,AND(Y227=#REF!,AA227=#REF!),#REF!,AND(Y227=#REF!,AA227=#REF!),#REF!,AND(Y227=#REF!,AA227=#REF!),#REF!)</f>
        <v/>
      </c>
      <c r="AC227" s="104" t="str" cm="1">
        <f t="array" ref="AC227">+_xlfn.IFS(AB227="","",AB227=#REF!,#REF!,AB227=#REF!,#REF!,AB227=#REF!,#REF!)</f>
        <v/>
      </c>
      <c r="AD227" s="99" t="str" cm="1">
        <f t="array" ref="AD227">+_xlfn.IFS(AB227="","",AB227=#REF!,#REF!,AB227=#REF!,#REF!,AB227=#REF!,#REF!)</f>
        <v/>
      </c>
      <c r="AE227" s="766"/>
      <c r="AF227" s="758"/>
      <c r="AG227" s="740"/>
      <c r="AH227" s="742"/>
      <c r="AI227" s="744"/>
      <c r="AJ227" s="746"/>
      <c r="AK227" s="748"/>
      <c r="AL227" s="183"/>
      <c r="AM227" s="193"/>
      <c r="AN227" s="193"/>
      <c r="AO227" s="193"/>
      <c r="AP227" s="193"/>
      <c r="AQ227" s="193"/>
      <c r="AR227" s="183"/>
      <c r="AS227" s="183"/>
    </row>
    <row r="228" spans="1:45" ht="22.5" customHeight="1" x14ac:dyDescent="0.2">
      <c r="A228" s="758"/>
      <c r="B228" s="760"/>
      <c r="C228" s="819"/>
      <c r="D228" s="764"/>
      <c r="E228" s="819"/>
      <c r="F228" s="752"/>
      <c r="G228" s="754"/>
      <c r="H228" s="122" t="s">
        <v>245</v>
      </c>
      <c r="I228" s="123"/>
      <c r="J228" s="116"/>
      <c r="K228" s="52"/>
      <c r="L228" s="74"/>
      <c r="M228" s="53" t="str" cm="1">
        <f t="array" ref="M228">+_xlfn.IFS(L228="","",L228=#REF!,#REF!,L228=#REF!,#REF!)</f>
        <v/>
      </c>
      <c r="N228" s="74"/>
      <c r="O228" s="53" t="str" cm="1">
        <f t="array" ref="O228">+_xlfn.IFS(N228="","",N228=#REF!,#REF!,N228=#REF!,#REF!)</f>
        <v/>
      </c>
      <c r="P228" s="74"/>
      <c r="Q228" s="53" t="str" cm="1">
        <f t="array" ref="Q228">+_xlfn.IFS(P228="","",P228=#REF!,#REF!,P228=#REF!,#REF!,P228=#REF!,#REF!)</f>
        <v/>
      </c>
      <c r="R228" s="74"/>
      <c r="S228" s="53" t="str" cm="1">
        <f t="array" ref="S228">+_xlfn.IFS(R228="","",R228=#REF!,#REF!,R228=#REF!,#REF!)</f>
        <v/>
      </c>
      <c r="T228" s="73"/>
      <c r="U228" s="53" t="str" cm="1">
        <f t="array" ref="U228">+_xlfn.IFS(T228="","",T228=#REF!,#REF!,T228=#REF!,#REF!)</f>
        <v/>
      </c>
      <c r="V228" s="75"/>
      <c r="W228" s="117" t="str" cm="1">
        <f t="array" ref="W228">+_xlfn.IFS(V228="","",V228=#REF!,#REF!,V228=#REF!,#REF!,V228=#REF!,#REF!)</f>
        <v/>
      </c>
      <c r="X228" s="112" t="str">
        <f t="shared" si="0"/>
        <v/>
      </c>
      <c r="Y228" s="54" t="str" cm="1">
        <f t="array" ref="Y228">+_xlfn.IFS(X228="","",X228&lt;=#REF!,#REF!,X228&lt;=#REF!,#REF!,X228&lt;=#REF!,#REF!)</f>
        <v/>
      </c>
      <c r="Z228" s="109"/>
      <c r="AA228" s="104" t="str" cm="1">
        <f t="array" ref="AA228">+_xlfn.IFS(Z228="","",Z228=#REF!,#REF!,Z228=#REF!,#REF!,Z228=#REF!,#REF!)</f>
        <v/>
      </c>
      <c r="AB228" s="103" t="str" cm="1">
        <f t="array" ref="AB228">+_xlfn.IFS(AA228="","",AND(Y228=#REF!,AA228=#REF!),#REF!,AND(Y228=#REF!,AA228=#REF!),#REF!,AND(Y228=#REF!,AA228=#REF!),#REF!,AND(Y228=#REF!,AA228=#REF!),#REF!,AND(Y228=#REF!,AA228=#REF!),#REF!,AND(Y228=#REF!,AA228=#REF!),#REF!,AND(Y228=#REF!,AA228=#REF!),#REF!,AND(Y228=#REF!,AA228=#REF!),#REF!,AND(Y228=#REF!,AA228=#REF!),#REF!)</f>
        <v/>
      </c>
      <c r="AC228" s="104" t="str" cm="1">
        <f t="array" ref="AC228">+_xlfn.IFS(AB228="","",AB228=#REF!,#REF!,AB228=#REF!,#REF!,AB228=#REF!,#REF!)</f>
        <v/>
      </c>
      <c r="AD228" s="99" t="str" cm="1">
        <f t="array" ref="AD228">+_xlfn.IFS(AB228="","",AB228=#REF!,#REF!,AB228=#REF!,#REF!,AB228=#REF!,#REF!)</f>
        <v/>
      </c>
      <c r="AE228" s="766"/>
      <c r="AF228" s="758"/>
      <c r="AG228" s="740"/>
      <c r="AH228" s="742"/>
      <c r="AI228" s="744"/>
      <c r="AJ228" s="746"/>
      <c r="AK228" s="748"/>
      <c r="AL228" s="183"/>
      <c r="AM228" s="193"/>
      <c r="AN228" s="193"/>
      <c r="AO228" s="193"/>
      <c r="AP228" s="193"/>
      <c r="AQ228" s="193"/>
      <c r="AR228" s="183"/>
      <c r="AS228" s="183"/>
    </row>
    <row r="229" spans="1:45" ht="22.5" customHeight="1" x14ac:dyDescent="0.2">
      <c r="A229" s="758"/>
      <c r="B229" s="760"/>
      <c r="C229" s="819"/>
      <c r="D229" s="764"/>
      <c r="E229" s="819"/>
      <c r="F229" s="750" t="s">
        <v>248</v>
      </c>
      <c r="G229" s="755"/>
      <c r="H229" s="122" t="s">
        <v>243</v>
      </c>
      <c r="I229" s="123"/>
      <c r="J229" s="116"/>
      <c r="K229" s="52"/>
      <c r="L229" s="74"/>
      <c r="M229" s="53" t="str" cm="1">
        <f t="array" ref="M229">+_xlfn.IFS(L229="","",L229=#REF!,#REF!,L229=#REF!,#REF!)</f>
        <v/>
      </c>
      <c r="N229" s="74"/>
      <c r="O229" s="53" t="str" cm="1">
        <f t="array" ref="O229">+_xlfn.IFS(N229="","",N229=#REF!,#REF!,N229=#REF!,#REF!)</f>
        <v/>
      </c>
      <c r="P229" s="74"/>
      <c r="Q229" s="53" t="str" cm="1">
        <f t="array" ref="Q229">+_xlfn.IFS(P229="","",P229=#REF!,#REF!,P229=#REF!,#REF!,P229=#REF!,#REF!)</f>
        <v/>
      </c>
      <c r="R229" s="74"/>
      <c r="S229" s="53" t="str" cm="1">
        <f t="array" ref="S229">+_xlfn.IFS(R229="","",R229=#REF!,#REF!,R229=#REF!,#REF!)</f>
        <v/>
      </c>
      <c r="T229" s="73"/>
      <c r="U229" s="53" t="str" cm="1">
        <f t="array" ref="U229">+_xlfn.IFS(T229="","",T229=#REF!,#REF!,T229=#REF!,#REF!)</f>
        <v/>
      </c>
      <c r="V229" s="75"/>
      <c r="W229" s="117" t="str" cm="1">
        <f t="array" ref="W229">+_xlfn.IFS(V229="","",V229=#REF!,#REF!,V229=#REF!,#REF!,V229=#REF!,#REF!)</f>
        <v/>
      </c>
      <c r="X229" s="112" t="str">
        <f t="shared" si="0"/>
        <v/>
      </c>
      <c r="Y229" s="54" t="str" cm="1">
        <f t="array" ref="Y229">+_xlfn.IFS(X229="","",X229&lt;=#REF!,#REF!,X229&lt;=#REF!,#REF!,X229&lt;=#REF!,#REF!)</f>
        <v/>
      </c>
      <c r="Z229" s="109"/>
      <c r="AA229" s="104" t="str" cm="1">
        <f t="array" ref="AA229">+_xlfn.IFS(Z229="","",Z229=#REF!,#REF!,Z229=#REF!,#REF!,Z229=#REF!,#REF!)</f>
        <v/>
      </c>
      <c r="AB229" s="103" t="str" cm="1">
        <f t="array" ref="AB229">+_xlfn.IFS(AA229="","",AND(Y229=#REF!,AA229=#REF!),#REF!,AND(Y229=#REF!,AA229=#REF!),#REF!,AND(Y229=#REF!,AA229=#REF!),#REF!,AND(Y229=#REF!,AA229=#REF!),#REF!,AND(Y229=#REF!,AA229=#REF!),#REF!,AND(Y229=#REF!,AA229=#REF!),#REF!,AND(Y229=#REF!,AA229=#REF!),#REF!,AND(Y229=#REF!,AA229=#REF!),#REF!,AND(Y229=#REF!,AA229=#REF!),#REF!)</f>
        <v/>
      </c>
      <c r="AC229" s="104" t="str" cm="1">
        <f t="array" ref="AC229">+_xlfn.IFS(AB229="","",AB229=#REF!,#REF!,AB229=#REF!,#REF!,AB229=#REF!,#REF!)</f>
        <v/>
      </c>
      <c r="AD229" s="99" t="str" cm="1">
        <f t="array" ref="AD229">+_xlfn.IFS(AB229="","",AB229=#REF!,#REF!,AB229=#REF!,#REF!,AB229=#REF!,#REF!)</f>
        <v/>
      </c>
      <c r="AE229" s="766"/>
      <c r="AF229" s="758"/>
      <c r="AG229" s="740"/>
      <c r="AH229" s="742"/>
      <c r="AI229" s="744"/>
      <c r="AJ229" s="746"/>
      <c r="AK229" s="748"/>
      <c r="AL229" s="183"/>
      <c r="AM229" s="193"/>
      <c r="AN229" s="193"/>
      <c r="AO229" s="193"/>
      <c r="AP229" s="193"/>
      <c r="AQ229" s="193"/>
      <c r="AR229" s="183"/>
      <c r="AS229" s="183"/>
    </row>
    <row r="230" spans="1:45" ht="22.5" customHeight="1" x14ac:dyDescent="0.2">
      <c r="A230" s="758"/>
      <c r="B230" s="760"/>
      <c r="C230" s="819"/>
      <c r="D230" s="764"/>
      <c r="E230" s="819"/>
      <c r="F230" s="751"/>
      <c r="G230" s="753"/>
      <c r="H230" s="122" t="s">
        <v>244</v>
      </c>
      <c r="I230" s="123"/>
      <c r="J230" s="116"/>
      <c r="K230" s="52"/>
      <c r="L230" s="74"/>
      <c r="M230" s="53" t="str" cm="1">
        <f t="array" ref="M230">+_xlfn.IFS(L230="","",L230=#REF!,#REF!,L230=#REF!,#REF!)</f>
        <v/>
      </c>
      <c r="N230" s="74"/>
      <c r="O230" s="53" t="str" cm="1">
        <f t="array" ref="O230">+_xlfn.IFS(N230="","",N230=#REF!,#REF!,N230=#REF!,#REF!)</f>
        <v/>
      </c>
      <c r="P230" s="74"/>
      <c r="Q230" s="53" t="str" cm="1">
        <f t="array" ref="Q230">+_xlfn.IFS(P230="","",P230=#REF!,#REF!,P230=#REF!,#REF!,P230=#REF!,#REF!)</f>
        <v/>
      </c>
      <c r="R230" s="74"/>
      <c r="S230" s="53" t="str" cm="1">
        <f t="array" ref="S230">+_xlfn.IFS(R230="","",R230=#REF!,#REF!,R230=#REF!,#REF!)</f>
        <v/>
      </c>
      <c r="T230" s="73"/>
      <c r="U230" s="53" t="str" cm="1">
        <f t="array" ref="U230">+_xlfn.IFS(T230="","",T230=#REF!,#REF!,T230=#REF!,#REF!)</f>
        <v/>
      </c>
      <c r="V230" s="75"/>
      <c r="W230" s="117" t="str" cm="1">
        <f t="array" ref="W230">+_xlfn.IFS(V230="","",V230=#REF!,#REF!,V230=#REF!,#REF!,V230=#REF!,#REF!)</f>
        <v/>
      </c>
      <c r="X230" s="112" t="str">
        <f t="shared" si="0"/>
        <v/>
      </c>
      <c r="Y230" s="54" t="str" cm="1">
        <f t="array" ref="Y230">+_xlfn.IFS(X230="","",X230&lt;=#REF!,#REF!,X230&lt;=#REF!,#REF!,X230&lt;=#REF!,#REF!)</f>
        <v/>
      </c>
      <c r="Z230" s="109"/>
      <c r="AA230" s="104" t="str" cm="1">
        <f t="array" ref="AA230">+_xlfn.IFS(Z230="","",Z230=#REF!,#REF!,Z230=#REF!,#REF!,Z230=#REF!,#REF!)</f>
        <v/>
      </c>
      <c r="AB230" s="103" t="str" cm="1">
        <f t="array" ref="AB230">+_xlfn.IFS(AA230="","",AND(Y230=#REF!,AA230=#REF!),#REF!,AND(Y230=#REF!,AA230=#REF!),#REF!,AND(Y230=#REF!,AA230=#REF!),#REF!,AND(Y230=#REF!,AA230=#REF!),#REF!,AND(Y230=#REF!,AA230=#REF!),#REF!,AND(Y230=#REF!,AA230=#REF!),#REF!,AND(Y230=#REF!,AA230=#REF!),#REF!,AND(Y230=#REF!,AA230=#REF!),#REF!,AND(Y230=#REF!,AA230=#REF!),#REF!)</f>
        <v/>
      </c>
      <c r="AC230" s="104" t="str" cm="1">
        <f t="array" ref="AC230">+_xlfn.IFS(AB230="","",AB230=#REF!,#REF!,AB230=#REF!,#REF!,AB230=#REF!,#REF!)</f>
        <v/>
      </c>
      <c r="AD230" s="99" t="str" cm="1">
        <f t="array" ref="AD230">+_xlfn.IFS(AB230="","",AB230=#REF!,#REF!,AB230=#REF!,#REF!,AB230=#REF!,#REF!)</f>
        <v/>
      </c>
      <c r="AE230" s="766"/>
      <c r="AF230" s="758"/>
      <c r="AG230" s="740"/>
      <c r="AH230" s="742"/>
      <c r="AI230" s="744"/>
      <c r="AJ230" s="746"/>
      <c r="AK230" s="748"/>
      <c r="AL230" s="183"/>
      <c r="AM230" s="193"/>
      <c r="AN230" s="193"/>
      <c r="AO230" s="193"/>
      <c r="AP230" s="193"/>
      <c r="AQ230" s="193"/>
      <c r="AR230" s="183"/>
      <c r="AS230" s="183"/>
    </row>
    <row r="231" spans="1:45" ht="22.5" customHeight="1" x14ac:dyDescent="0.2">
      <c r="A231" s="758"/>
      <c r="B231" s="760"/>
      <c r="C231" s="819"/>
      <c r="D231" s="764"/>
      <c r="E231" s="819"/>
      <c r="F231" s="752"/>
      <c r="G231" s="754"/>
      <c r="H231" s="122" t="s">
        <v>245</v>
      </c>
      <c r="I231" s="123"/>
      <c r="J231" s="116"/>
      <c r="K231" s="52"/>
      <c r="L231" s="74"/>
      <c r="M231" s="53" t="str" cm="1">
        <f t="array" ref="M231">+_xlfn.IFS(L231="","",L231=#REF!,#REF!,L231=#REF!,#REF!)</f>
        <v/>
      </c>
      <c r="N231" s="74"/>
      <c r="O231" s="53" t="str" cm="1">
        <f t="array" ref="O231">+_xlfn.IFS(N231="","",N231=#REF!,#REF!,N231=#REF!,#REF!)</f>
        <v/>
      </c>
      <c r="P231" s="74"/>
      <c r="Q231" s="53" t="str" cm="1">
        <f t="array" ref="Q231">+_xlfn.IFS(P231="","",P231=#REF!,#REF!,P231=#REF!,#REF!,P231=#REF!,#REF!)</f>
        <v/>
      </c>
      <c r="R231" s="74"/>
      <c r="S231" s="53" t="str" cm="1">
        <f t="array" ref="S231">+_xlfn.IFS(R231="","",R231=#REF!,#REF!,R231=#REF!,#REF!)</f>
        <v/>
      </c>
      <c r="T231" s="73"/>
      <c r="U231" s="53" t="str" cm="1">
        <f t="array" ref="U231">+_xlfn.IFS(T231="","",T231=#REF!,#REF!,T231=#REF!,#REF!)</f>
        <v/>
      </c>
      <c r="V231" s="75"/>
      <c r="W231" s="117" t="str" cm="1">
        <f t="array" ref="W231">+_xlfn.IFS(V231="","",V231=#REF!,#REF!,V231=#REF!,#REF!,V231=#REF!,#REF!)</f>
        <v/>
      </c>
      <c r="X231" s="112" t="str">
        <f t="shared" si="0"/>
        <v/>
      </c>
      <c r="Y231" s="54" t="str" cm="1">
        <f t="array" ref="Y231">+_xlfn.IFS(X231="","",X231&lt;=#REF!,#REF!,X231&lt;=#REF!,#REF!,X231&lt;=#REF!,#REF!)</f>
        <v/>
      </c>
      <c r="Z231" s="109"/>
      <c r="AA231" s="104" t="str" cm="1">
        <f t="array" ref="AA231">+_xlfn.IFS(Z231="","",Z231=#REF!,#REF!,Z231=#REF!,#REF!,Z231=#REF!,#REF!)</f>
        <v/>
      </c>
      <c r="AB231" s="103" t="str" cm="1">
        <f t="array" ref="AB231">+_xlfn.IFS(AA231="","",AND(Y231=#REF!,AA231=#REF!),#REF!,AND(Y231=#REF!,AA231=#REF!),#REF!,AND(Y231=#REF!,AA231=#REF!),#REF!,AND(Y231=#REF!,AA231=#REF!),#REF!,AND(Y231=#REF!,AA231=#REF!),#REF!,AND(Y231=#REF!,AA231=#REF!),#REF!,AND(Y231=#REF!,AA231=#REF!),#REF!,AND(Y231=#REF!,AA231=#REF!),#REF!,AND(Y231=#REF!,AA231=#REF!),#REF!)</f>
        <v/>
      </c>
      <c r="AC231" s="104" t="str" cm="1">
        <f t="array" ref="AC231">+_xlfn.IFS(AB231="","",AB231=#REF!,#REF!,AB231=#REF!,#REF!,AB231=#REF!,#REF!)</f>
        <v/>
      </c>
      <c r="AD231" s="99" t="str" cm="1">
        <f t="array" ref="AD231">+_xlfn.IFS(AB231="","",AB231=#REF!,#REF!,AB231=#REF!,#REF!,AB231=#REF!,#REF!)</f>
        <v/>
      </c>
      <c r="AE231" s="766"/>
      <c r="AF231" s="758"/>
      <c r="AG231" s="740"/>
      <c r="AH231" s="742"/>
      <c r="AI231" s="744"/>
      <c r="AJ231" s="746"/>
      <c r="AK231" s="748"/>
      <c r="AL231" s="183"/>
      <c r="AM231" s="193"/>
      <c r="AN231" s="193"/>
      <c r="AO231" s="193"/>
      <c r="AP231" s="193"/>
      <c r="AQ231" s="193"/>
      <c r="AR231" s="183"/>
      <c r="AS231" s="183"/>
    </row>
    <row r="232" spans="1:45" ht="22.5" customHeight="1" x14ac:dyDescent="0.2">
      <c r="A232" s="758"/>
      <c r="B232" s="760"/>
      <c r="C232" s="819"/>
      <c r="D232" s="764"/>
      <c r="E232" s="819"/>
      <c r="F232" s="750" t="s">
        <v>249</v>
      </c>
      <c r="G232" s="755"/>
      <c r="H232" s="122" t="s">
        <v>243</v>
      </c>
      <c r="I232" s="123"/>
      <c r="J232" s="116"/>
      <c r="K232" s="52"/>
      <c r="L232" s="74"/>
      <c r="M232" s="53" t="str" cm="1">
        <f t="array" ref="M232">+_xlfn.IFS(L232="","",L232=#REF!,#REF!,L232=#REF!,#REF!)</f>
        <v/>
      </c>
      <c r="N232" s="74"/>
      <c r="O232" s="53" t="str" cm="1">
        <f t="array" ref="O232">+_xlfn.IFS(N232="","",N232=#REF!,#REF!,N232=#REF!,#REF!)</f>
        <v/>
      </c>
      <c r="P232" s="74"/>
      <c r="Q232" s="53" t="str" cm="1">
        <f t="array" ref="Q232">+_xlfn.IFS(P232="","",P232=#REF!,#REF!,P232=#REF!,#REF!,P232=#REF!,#REF!)</f>
        <v/>
      </c>
      <c r="R232" s="74"/>
      <c r="S232" s="53" t="str" cm="1">
        <f t="array" ref="S232">+_xlfn.IFS(R232="","",R232=#REF!,#REF!,R232=#REF!,#REF!)</f>
        <v/>
      </c>
      <c r="T232" s="73"/>
      <c r="U232" s="53" t="str" cm="1">
        <f t="array" ref="U232">+_xlfn.IFS(T232="","",T232=#REF!,#REF!,T232=#REF!,#REF!)</f>
        <v/>
      </c>
      <c r="V232" s="75"/>
      <c r="W232" s="117" t="str" cm="1">
        <f t="array" ref="W232">+_xlfn.IFS(V232="","",V232=#REF!,#REF!,V232=#REF!,#REF!,V232=#REF!,#REF!)</f>
        <v/>
      </c>
      <c r="X232" s="112" t="str">
        <f t="shared" si="0"/>
        <v/>
      </c>
      <c r="Y232" s="54" t="str" cm="1">
        <f t="array" ref="Y232">+_xlfn.IFS(X232="","",X232&lt;=#REF!,#REF!,X232&lt;=#REF!,#REF!,X232&lt;=#REF!,#REF!)</f>
        <v/>
      </c>
      <c r="Z232" s="109"/>
      <c r="AA232" s="104" t="str" cm="1">
        <f t="array" ref="AA232">+_xlfn.IFS(Z232="","",Z232=#REF!,#REF!,Z232=#REF!,#REF!,Z232=#REF!,#REF!)</f>
        <v/>
      </c>
      <c r="AB232" s="103" t="str" cm="1">
        <f t="array" ref="AB232">+_xlfn.IFS(AA232="","",AND(Y232=#REF!,AA232=#REF!),#REF!,AND(Y232=#REF!,AA232=#REF!),#REF!,AND(Y232=#REF!,AA232=#REF!),#REF!,AND(Y232=#REF!,AA232=#REF!),#REF!,AND(Y232=#REF!,AA232=#REF!),#REF!,AND(Y232=#REF!,AA232=#REF!),#REF!,AND(Y232=#REF!,AA232=#REF!),#REF!,AND(Y232=#REF!,AA232=#REF!),#REF!,AND(Y232=#REF!,AA232=#REF!),#REF!)</f>
        <v/>
      </c>
      <c r="AC232" s="104" t="str" cm="1">
        <f t="array" ref="AC232">+_xlfn.IFS(AB232="","",AB232=#REF!,#REF!,AB232=#REF!,#REF!,AB232=#REF!,#REF!)</f>
        <v/>
      </c>
      <c r="AD232" s="99" t="str" cm="1">
        <f t="array" ref="AD232">+_xlfn.IFS(AB232="","",AB232=#REF!,#REF!,AB232=#REF!,#REF!,AB232=#REF!,#REF!)</f>
        <v/>
      </c>
      <c r="AE232" s="766"/>
      <c r="AF232" s="758"/>
      <c r="AG232" s="740"/>
      <c r="AH232" s="742"/>
      <c r="AI232" s="744"/>
      <c r="AJ232" s="746"/>
      <c r="AK232" s="748"/>
      <c r="AL232" s="183"/>
      <c r="AM232" s="193"/>
      <c r="AN232" s="193"/>
      <c r="AO232" s="193"/>
      <c r="AP232" s="193"/>
      <c r="AQ232" s="193"/>
      <c r="AR232" s="183"/>
      <c r="AS232" s="183"/>
    </row>
    <row r="233" spans="1:45" ht="22.5" customHeight="1" x14ac:dyDescent="0.2">
      <c r="A233" s="758"/>
      <c r="B233" s="760"/>
      <c r="C233" s="819"/>
      <c r="D233" s="764"/>
      <c r="E233" s="819"/>
      <c r="F233" s="751"/>
      <c r="G233" s="753"/>
      <c r="H233" s="122" t="s">
        <v>244</v>
      </c>
      <c r="I233" s="123"/>
      <c r="J233" s="116"/>
      <c r="K233" s="52"/>
      <c r="L233" s="74"/>
      <c r="M233" s="53" t="str" cm="1">
        <f t="array" ref="M233">+_xlfn.IFS(L233="","",L233=#REF!,#REF!,L233=#REF!,#REF!)</f>
        <v/>
      </c>
      <c r="N233" s="74"/>
      <c r="O233" s="53" t="str" cm="1">
        <f t="array" ref="O233">+_xlfn.IFS(N233="","",N233=#REF!,#REF!,N233=#REF!,#REF!)</f>
        <v/>
      </c>
      <c r="P233" s="74"/>
      <c r="Q233" s="53" t="str" cm="1">
        <f t="array" ref="Q233">+_xlfn.IFS(P233="","",P233=#REF!,#REF!,P233=#REF!,#REF!,P233=#REF!,#REF!)</f>
        <v/>
      </c>
      <c r="R233" s="74"/>
      <c r="S233" s="53" t="str" cm="1">
        <f t="array" ref="S233">+_xlfn.IFS(R233="","",R233=#REF!,#REF!,R233=#REF!,#REF!)</f>
        <v/>
      </c>
      <c r="T233" s="73"/>
      <c r="U233" s="53" t="str" cm="1">
        <f t="array" ref="U233">+_xlfn.IFS(T233="","",T233=#REF!,#REF!,T233=#REF!,#REF!)</f>
        <v/>
      </c>
      <c r="V233" s="75"/>
      <c r="W233" s="117" t="str" cm="1">
        <f t="array" ref="W233">+_xlfn.IFS(V233="","",V233=#REF!,#REF!,V233=#REF!,#REF!,V233=#REF!,#REF!)</f>
        <v/>
      </c>
      <c r="X233" s="112" t="str">
        <f t="shared" ref="X233:X296" si="1">+IFERROR(K233+M233+O233+Q233+S233+U233+W233,"")</f>
        <v/>
      </c>
      <c r="Y233" s="54" t="str" cm="1">
        <f t="array" ref="Y233">+_xlfn.IFS(X233="","",X233&lt;=#REF!,#REF!,X233&lt;=#REF!,#REF!,X233&lt;=#REF!,#REF!)</f>
        <v/>
      </c>
      <c r="Z233" s="109"/>
      <c r="AA233" s="104" t="str" cm="1">
        <f t="array" ref="AA233">+_xlfn.IFS(Z233="","",Z233=#REF!,#REF!,Z233=#REF!,#REF!,Z233=#REF!,#REF!)</f>
        <v/>
      </c>
      <c r="AB233" s="103" t="str" cm="1">
        <f t="array" ref="AB233">+_xlfn.IFS(AA233="","",AND(Y233=#REF!,AA233=#REF!),#REF!,AND(Y233=#REF!,AA233=#REF!),#REF!,AND(Y233=#REF!,AA233=#REF!),#REF!,AND(Y233=#REF!,AA233=#REF!),#REF!,AND(Y233=#REF!,AA233=#REF!),#REF!,AND(Y233=#REF!,AA233=#REF!),#REF!,AND(Y233=#REF!,AA233=#REF!),#REF!,AND(Y233=#REF!,AA233=#REF!),#REF!,AND(Y233=#REF!,AA233=#REF!),#REF!)</f>
        <v/>
      </c>
      <c r="AC233" s="104" t="str" cm="1">
        <f t="array" ref="AC233">+_xlfn.IFS(AB233="","",AB233=#REF!,#REF!,AB233=#REF!,#REF!,AB233=#REF!,#REF!)</f>
        <v/>
      </c>
      <c r="AD233" s="99" t="str" cm="1">
        <f t="array" ref="AD233">+_xlfn.IFS(AB233="","",AB233=#REF!,#REF!,AB233=#REF!,#REF!,AB233=#REF!,#REF!)</f>
        <v/>
      </c>
      <c r="AE233" s="766"/>
      <c r="AF233" s="758"/>
      <c r="AG233" s="740"/>
      <c r="AH233" s="742"/>
      <c r="AI233" s="744"/>
      <c r="AJ233" s="746"/>
      <c r="AK233" s="748"/>
      <c r="AL233" s="183"/>
      <c r="AM233" s="193"/>
      <c r="AN233" s="193"/>
      <c r="AO233" s="193"/>
      <c r="AP233" s="193"/>
      <c r="AQ233" s="193"/>
      <c r="AR233" s="183"/>
      <c r="AS233" s="183"/>
    </row>
    <row r="234" spans="1:45" ht="22.5" customHeight="1" thickBot="1" x14ac:dyDescent="0.25">
      <c r="A234" s="759"/>
      <c r="B234" s="761"/>
      <c r="C234" s="820"/>
      <c r="D234" s="765"/>
      <c r="E234" s="820"/>
      <c r="F234" s="756"/>
      <c r="G234" s="757"/>
      <c r="H234" s="124" t="s">
        <v>245</v>
      </c>
      <c r="I234" s="125"/>
      <c r="J234" s="118"/>
      <c r="K234" s="87"/>
      <c r="L234" s="88"/>
      <c r="M234" s="89" t="str" cm="1">
        <f t="array" ref="M234">+_xlfn.IFS(L234="","",L234=#REF!,#REF!,L234=#REF!,#REF!)</f>
        <v/>
      </c>
      <c r="N234" s="88"/>
      <c r="O234" s="89" t="str" cm="1">
        <f t="array" ref="O234">+_xlfn.IFS(N234="","",N234=#REF!,#REF!,N234=#REF!,#REF!)</f>
        <v/>
      </c>
      <c r="P234" s="88"/>
      <c r="Q234" s="89" t="str" cm="1">
        <f t="array" ref="Q234">+_xlfn.IFS(P234="","",P234=#REF!,#REF!,P234=#REF!,#REF!,P234=#REF!,#REF!)</f>
        <v/>
      </c>
      <c r="R234" s="88"/>
      <c r="S234" s="89" t="str" cm="1">
        <f t="array" ref="S234">+_xlfn.IFS(R234="","",R234=#REF!,#REF!,R234=#REF!,#REF!)</f>
        <v/>
      </c>
      <c r="T234" s="86"/>
      <c r="U234" s="89" t="str" cm="1">
        <f t="array" ref="U234">+_xlfn.IFS(T234="","",T234=#REF!,#REF!,T234=#REF!,#REF!)</f>
        <v/>
      </c>
      <c r="V234" s="90"/>
      <c r="W234" s="119" t="str" cm="1">
        <f t="array" ref="W234">+_xlfn.IFS(V234="","",V234=#REF!,#REF!,V234=#REF!,#REF!,V234=#REF!,#REF!)</f>
        <v/>
      </c>
      <c r="X234" s="113" t="str">
        <f t="shared" si="1"/>
        <v/>
      </c>
      <c r="Y234" s="92" t="str" cm="1">
        <f t="array" ref="Y234">+_xlfn.IFS(X234="","",X234&lt;=#REF!,#REF!,X234&lt;=#REF!,#REF!,X234&lt;=#REF!,#REF!)</f>
        <v/>
      </c>
      <c r="Z234" s="110"/>
      <c r="AA234" s="106" t="str" cm="1">
        <f t="array" ref="AA234">+_xlfn.IFS(Z234="","",Z234=#REF!,#REF!,Z234=#REF!,#REF!,Z234=#REF!,#REF!)</f>
        <v/>
      </c>
      <c r="AB234" s="105" t="str" cm="1">
        <f t="array" ref="AB234">+_xlfn.IFS(AA234="","",AND(Y234=#REF!,AA234=#REF!),#REF!,AND(Y234=#REF!,AA234=#REF!),#REF!,AND(Y234=#REF!,AA234=#REF!),#REF!,AND(Y234=#REF!,AA234=#REF!),#REF!,AND(Y234=#REF!,AA234=#REF!),#REF!,AND(Y234=#REF!,AA234=#REF!),#REF!,AND(Y234=#REF!,AA234=#REF!),#REF!,AND(Y234=#REF!,AA234=#REF!),#REF!,AND(Y234=#REF!,AA234=#REF!),#REF!)</f>
        <v/>
      </c>
      <c r="AC234" s="106" t="str" cm="1">
        <f t="array" ref="AC234">+_xlfn.IFS(AB234="","",AB234=#REF!,#REF!,AB234=#REF!,#REF!,AB234=#REF!,#REF!)</f>
        <v/>
      </c>
      <c r="AD234" s="100" t="str" cm="1">
        <f t="array" ref="AD234">+_xlfn.IFS(AB234="","",AB234=#REF!,#REF!,AB234=#REF!,#REF!,AB234=#REF!,#REF!)</f>
        <v/>
      </c>
      <c r="AE234" s="767"/>
      <c r="AF234" s="759"/>
      <c r="AG234" s="741"/>
      <c r="AH234" s="743"/>
      <c r="AI234" s="745"/>
      <c r="AJ234" s="747"/>
      <c r="AK234" s="749"/>
      <c r="AL234" s="183"/>
      <c r="AM234" s="193"/>
      <c r="AN234" s="193"/>
      <c r="AO234" s="193"/>
      <c r="AP234" s="193"/>
      <c r="AQ234" s="193"/>
      <c r="AR234" s="183"/>
      <c r="AS234" s="183"/>
    </row>
    <row r="235" spans="1:45" ht="22.5" customHeight="1" x14ac:dyDescent="0.2">
      <c r="A235" s="758" t="str">
        <f>'2 Contexto e Identificación'!$A$25</f>
        <v>R14</v>
      </c>
      <c r="B235" s="760" t="str">
        <f>+'2 Contexto e Identificación'!$E$25</f>
        <v xml:space="preserve">  </v>
      </c>
      <c r="C235" s="819">
        <f>+'5 Mapa Calor Inherente'!$C$25</f>
        <v>0</v>
      </c>
      <c r="D235" s="764">
        <f>+'5 Mapa Calor Inherente'!$D$25</f>
        <v>0</v>
      </c>
      <c r="E235" s="819">
        <f>+'5 Mapa Calor Inherente'!$E$25</f>
        <v>0</v>
      </c>
      <c r="F235" s="751" t="s">
        <v>242</v>
      </c>
      <c r="G235" s="753"/>
      <c r="H235" s="120" t="s">
        <v>243</v>
      </c>
      <c r="I235" s="121"/>
      <c r="J235" s="114"/>
      <c r="K235" s="60"/>
      <c r="L235" s="94"/>
      <c r="M235" s="95" t="str" cm="1">
        <f t="array" ref="M235">+_xlfn.IFS(L235="","",L235=#REF!,#REF!,L235=#REF!,#REF!)</f>
        <v/>
      </c>
      <c r="N235" s="94"/>
      <c r="O235" s="95" t="str" cm="1">
        <f t="array" ref="O235">+_xlfn.IFS(N235="","",N235=#REF!,#REF!,N235=#REF!,#REF!)</f>
        <v/>
      </c>
      <c r="P235" s="94"/>
      <c r="Q235" s="95" t="str" cm="1">
        <f t="array" ref="Q235">+_xlfn.IFS(P235="","",P235=#REF!,#REF!,P235=#REF!,#REF!,P235=#REF!,#REF!)</f>
        <v/>
      </c>
      <c r="R235" s="94"/>
      <c r="S235" s="95" t="str" cm="1">
        <f t="array" ref="S235">+_xlfn.IFS(R235="","",R235=#REF!,#REF!,R235=#REF!,#REF!)</f>
        <v/>
      </c>
      <c r="T235" s="93"/>
      <c r="U235" s="95" t="str" cm="1">
        <f t="array" ref="U235">+_xlfn.IFS(T235="","",T235=#REF!,#REF!,T235=#REF!,#REF!)</f>
        <v/>
      </c>
      <c r="V235" s="96"/>
      <c r="W235" s="115" t="str" cm="1">
        <f t="array" ref="W235">+_xlfn.IFS(V235="","",V235=#REF!,#REF!,V235=#REF!,#REF!,V235=#REF!,#REF!)</f>
        <v/>
      </c>
      <c r="X235" s="111" t="str">
        <f t="shared" si="1"/>
        <v/>
      </c>
      <c r="Y235" s="97" t="str" cm="1">
        <f t="array" ref="Y235">+_xlfn.IFS(X235="","",X235&lt;=#REF!,#REF!,X235&lt;=#REF!,#REF!,X235&lt;=#REF!,#REF!)</f>
        <v/>
      </c>
      <c r="Z235" s="108"/>
      <c r="AA235" s="102" t="str" cm="1">
        <f t="array" ref="AA235">+_xlfn.IFS(Z235="","",Z235=#REF!,#REF!,Z235=#REF!,#REF!,Z235=#REF!,#REF!)</f>
        <v/>
      </c>
      <c r="AB235" s="101" t="str" cm="1">
        <f t="array" ref="AB235">+_xlfn.IFS(AA235="","",AND(Y235=#REF!,AA235=#REF!),#REF!,AND(Y235=#REF!,AA235=#REF!),#REF!,AND(Y235=#REF!,AA235=#REF!),#REF!,AND(Y235=#REF!,AA235=#REF!),#REF!,AND(Y235=#REF!,AA235=#REF!),#REF!,AND(Y235=#REF!,AA235=#REF!),#REF!,AND(Y235=#REF!,AA235=#REF!),#REF!,AND(Y235=#REF!,AA235=#REF!),#REF!,AND(Y235=#REF!,AA235=#REF!),#REF!)</f>
        <v/>
      </c>
      <c r="AC235" s="102" t="str" cm="1">
        <f t="array" ref="AC235">+_xlfn.IFS(AB235="","",AB235=#REF!,#REF!,AB235=#REF!,#REF!,AB235=#REF!,#REF!)</f>
        <v/>
      </c>
      <c r="AD235" s="98" t="str" cm="1">
        <f t="array" ref="AD235">+_xlfn.IFS(AB235="","",AB235=#REF!,#REF!,AB235=#REF!,#REF!,AB235=#REF!,#REF!)</f>
        <v/>
      </c>
      <c r="AE235" s="766" t="str">
        <f>+IF(AC235="","",AVERAGE(AC235:AC249))</f>
        <v/>
      </c>
      <c r="AF235" s="758" t="str" cm="1">
        <f t="array" ref="AF235">+_xlfn.IFS(AE235="","",AE235=#REF!,#REF!,AE235&gt;=#REF!,#REF!,AE235&gt;=#REF!,#REF!)</f>
        <v/>
      </c>
      <c r="AG235" s="740" t="str">
        <f>+IF(AF235="","",#REF!)</f>
        <v/>
      </c>
      <c r="AH235" s="742" t="str" cm="1">
        <f t="array" ref="AH235">+_xlfn.IFS(AG235="","",AG235=#REF!,#REF!,AND(AF235=#REF!,AG235=#REF!),#REF!,AND(AF235=#REF!,AG235=#REF!),#REF!,AND(AF235=#REF!,AG235=#REF!),#REF!)</f>
        <v/>
      </c>
      <c r="AI235" s="744" t="str" cm="1">
        <f t="array" ref="AI235">+_xlfn.IFS(AH235="","",AH235=#REF!,C235,C235=#REF!,C235,AND(AH235=#REF!,C235=#REF!),#REF!,AND(AH235=#REF!,C235=#REF!),#REF!,AND(AH235=#REF!,C235=#REF!),#REF!,AND(AH235=#REF!,C235=#REF!),#REF!,AND(AH235=#REF!,C235=#REF!),#REF!,AND(AH235=#REF!,C235=#REF!),#REF!,AND(AH235=#REF!,C235=#REF!),#REF!,AND(AH235=#REF!,C235=#REF!),#REF!)</f>
        <v/>
      </c>
      <c r="AJ235" s="746">
        <f>+IF(D235="","",D235)</f>
        <v>0</v>
      </c>
      <c r="AK235" s="748" t="e">
        <f>+IF(AI235=#REF!,IF(AJ235=#REF!,#REF!,IF(AJ235=#REF!,#REF!,IF(AJ235=#REF!,#REF!,IF(AJ235=#REF!,#REF!,IF(AJ235=#REF!,#REF!))))),IF(AI235=#REF!,IF(AJ235=#REF!,#REF!,IF(AJ235=#REF!,#REF!,IF(AJ235=#REF!,#REF!,IF(AJ235=#REF!,#REF!,IF(AJ235=#REF!,#REF!))))),IF(AI235=#REF!,IF(AJ235=#REF!,#REF!,IF(AJ235=#REF!,#REF!,IF(AJ235=#REF!,#REF!,IF(AJ235=#REF!,#REF!,IF(AJ235=#REF!,#REF!))))),IF(AI235=#REF!,IF(AJ235=#REF!,#REF!,IF(AJ235=#REF!,#REF!,IF(AJ235=#REF!,#REF!,IF(AJ235=#REF!,#REF!,IF(AJ235=#REF!,#REF!))))),IF(AI235=#REF!,IF(AJ235=#REF!,#REF!,IF(AJ235=#REF!,#REF!,IF(AJ235=#REF!,#REF!,IF(AJ235=#REF!,#REF!,IF(AJ235=#REF!,#REF!))))),"")))))</f>
        <v>#REF!</v>
      </c>
      <c r="AL235" s="183"/>
      <c r="AM235" s="193"/>
      <c r="AN235" s="193"/>
      <c r="AO235" s="193"/>
      <c r="AP235" s="193"/>
      <c r="AQ235" s="193"/>
      <c r="AR235" s="183"/>
      <c r="AS235" s="183"/>
    </row>
    <row r="236" spans="1:45" ht="22.5" customHeight="1" x14ac:dyDescent="0.2">
      <c r="A236" s="758"/>
      <c r="B236" s="760"/>
      <c r="C236" s="819"/>
      <c r="D236" s="764"/>
      <c r="E236" s="819"/>
      <c r="F236" s="751"/>
      <c r="G236" s="753"/>
      <c r="H236" s="122" t="s">
        <v>244</v>
      </c>
      <c r="I236" s="123"/>
      <c r="J236" s="116"/>
      <c r="K236" s="52"/>
      <c r="L236" s="74"/>
      <c r="M236" s="53" t="str" cm="1">
        <f t="array" ref="M236">+_xlfn.IFS(L236="","",L236=#REF!,#REF!,L236=#REF!,#REF!)</f>
        <v/>
      </c>
      <c r="N236" s="74"/>
      <c r="O236" s="53" t="str" cm="1">
        <f t="array" ref="O236">+_xlfn.IFS(N236="","",N236=#REF!,#REF!,N236=#REF!,#REF!)</f>
        <v/>
      </c>
      <c r="P236" s="74"/>
      <c r="Q236" s="53" t="str" cm="1">
        <f t="array" ref="Q236">+_xlfn.IFS(P236="","",P236=#REF!,#REF!,P236=#REF!,#REF!,P236=#REF!,#REF!)</f>
        <v/>
      </c>
      <c r="R236" s="74"/>
      <c r="S236" s="53" t="str" cm="1">
        <f t="array" ref="S236">+_xlfn.IFS(R236="","",R236=#REF!,#REF!,R236=#REF!,#REF!)</f>
        <v/>
      </c>
      <c r="T236" s="73"/>
      <c r="U236" s="53" t="str" cm="1">
        <f t="array" ref="U236">+_xlfn.IFS(T236="","",T236=#REF!,#REF!,T236=#REF!,#REF!)</f>
        <v/>
      </c>
      <c r="V236" s="75"/>
      <c r="W236" s="117" t="str" cm="1">
        <f t="array" ref="W236">+_xlfn.IFS(V236="","",V236=#REF!,#REF!,V236=#REF!,#REF!,V236=#REF!,#REF!)</f>
        <v/>
      </c>
      <c r="X236" s="112" t="str">
        <f t="shared" si="1"/>
        <v/>
      </c>
      <c r="Y236" s="54" t="str" cm="1">
        <f t="array" ref="Y236">+_xlfn.IFS(X236="","",X236&lt;=#REF!,#REF!,X236&lt;=#REF!,#REF!,X236&lt;=#REF!,#REF!)</f>
        <v/>
      </c>
      <c r="Z236" s="109"/>
      <c r="AA236" s="104" t="str" cm="1">
        <f t="array" ref="AA236">+_xlfn.IFS(Z236="","",Z236=#REF!,#REF!,Z236=#REF!,#REF!,Z236=#REF!,#REF!)</f>
        <v/>
      </c>
      <c r="AB236" s="103" t="str" cm="1">
        <f t="array" ref="AB236">+_xlfn.IFS(AA236="","",AND(Y236=#REF!,AA236=#REF!),#REF!,AND(Y236=#REF!,AA236=#REF!),#REF!,AND(Y236=#REF!,AA236=#REF!),#REF!,AND(Y236=#REF!,AA236=#REF!),#REF!,AND(Y236=#REF!,AA236=#REF!),#REF!,AND(Y236=#REF!,AA236=#REF!),#REF!,AND(Y236=#REF!,AA236=#REF!),#REF!,AND(Y236=#REF!,AA236=#REF!),#REF!,AND(Y236=#REF!,AA236=#REF!),#REF!)</f>
        <v/>
      </c>
      <c r="AC236" s="104" t="str" cm="1">
        <f t="array" ref="AC236">+_xlfn.IFS(AB236="","",AB236=#REF!,#REF!,AB236=#REF!,#REF!,AB236=#REF!,#REF!)</f>
        <v/>
      </c>
      <c r="AD236" s="99" t="str" cm="1">
        <f t="array" ref="AD236">+_xlfn.IFS(AB236="","",AB236=#REF!,#REF!,AB236=#REF!,#REF!,AB236=#REF!,#REF!)</f>
        <v/>
      </c>
      <c r="AE236" s="766"/>
      <c r="AF236" s="758"/>
      <c r="AG236" s="740"/>
      <c r="AH236" s="742"/>
      <c r="AI236" s="744"/>
      <c r="AJ236" s="746"/>
      <c r="AK236" s="748"/>
      <c r="AL236" s="183"/>
      <c r="AM236" s="193"/>
      <c r="AN236" s="193"/>
      <c r="AO236" s="193"/>
      <c r="AP236" s="193"/>
      <c r="AQ236" s="193"/>
      <c r="AR236" s="183"/>
      <c r="AS236" s="183"/>
    </row>
    <row r="237" spans="1:45" ht="22.5" customHeight="1" x14ac:dyDescent="0.2">
      <c r="A237" s="758"/>
      <c r="B237" s="760"/>
      <c r="C237" s="819"/>
      <c r="D237" s="764"/>
      <c r="E237" s="819"/>
      <c r="F237" s="752"/>
      <c r="G237" s="754"/>
      <c r="H237" s="122" t="s">
        <v>245</v>
      </c>
      <c r="I237" s="123"/>
      <c r="J237" s="116"/>
      <c r="K237" s="52"/>
      <c r="L237" s="74"/>
      <c r="M237" s="53" t="str" cm="1">
        <f t="array" ref="M237">+_xlfn.IFS(L237="","",L237=#REF!,#REF!,L237=#REF!,#REF!)</f>
        <v/>
      </c>
      <c r="N237" s="74"/>
      <c r="O237" s="53" t="str" cm="1">
        <f t="array" ref="O237">+_xlfn.IFS(N237="","",N237=#REF!,#REF!,N237=#REF!,#REF!)</f>
        <v/>
      </c>
      <c r="P237" s="74"/>
      <c r="Q237" s="53" t="str" cm="1">
        <f t="array" ref="Q237">+_xlfn.IFS(P237="","",P237=#REF!,#REF!,P237=#REF!,#REF!,P237=#REF!,#REF!)</f>
        <v/>
      </c>
      <c r="R237" s="74"/>
      <c r="S237" s="53" t="str" cm="1">
        <f t="array" ref="S237">+_xlfn.IFS(R237="","",R237=#REF!,#REF!,R237=#REF!,#REF!)</f>
        <v/>
      </c>
      <c r="T237" s="73"/>
      <c r="U237" s="53" t="str" cm="1">
        <f t="array" ref="U237">+_xlfn.IFS(T237="","",T237=#REF!,#REF!,T237=#REF!,#REF!)</f>
        <v/>
      </c>
      <c r="V237" s="75"/>
      <c r="W237" s="117" t="str" cm="1">
        <f t="array" ref="W237">+_xlfn.IFS(V237="","",V237=#REF!,#REF!,V237=#REF!,#REF!,V237=#REF!,#REF!)</f>
        <v/>
      </c>
      <c r="X237" s="112" t="str">
        <f t="shared" si="1"/>
        <v/>
      </c>
      <c r="Y237" s="54" t="str" cm="1">
        <f t="array" ref="Y237">+_xlfn.IFS(X237="","",X237&lt;=#REF!,#REF!,X237&lt;=#REF!,#REF!,X237&lt;=#REF!,#REF!)</f>
        <v/>
      </c>
      <c r="Z237" s="109"/>
      <c r="AA237" s="104" t="str" cm="1">
        <f t="array" ref="AA237">+_xlfn.IFS(Z237="","",Z237=#REF!,#REF!,Z237=#REF!,#REF!,Z237=#REF!,#REF!)</f>
        <v/>
      </c>
      <c r="AB237" s="103" t="str" cm="1">
        <f t="array" ref="AB237">+_xlfn.IFS(AA237="","",AND(Y237=#REF!,AA237=#REF!),#REF!,AND(Y237=#REF!,AA237=#REF!),#REF!,AND(Y237=#REF!,AA237=#REF!),#REF!,AND(Y237=#REF!,AA237=#REF!),#REF!,AND(Y237=#REF!,AA237=#REF!),#REF!,AND(Y237=#REF!,AA237=#REF!),#REF!,AND(Y237=#REF!,AA237=#REF!),#REF!,AND(Y237=#REF!,AA237=#REF!),#REF!,AND(Y237=#REF!,AA237=#REF!),#REF!)</f>
        <v/>
      </c>
      <c r="AC237" s="104" t="str" cm="1">
        <f t="array" ref="AC237">+_xlfn.IFS(AB237="","",AB237=#REF!,#REF!,AB237=#REF!,#REF!,AB237=#REF!,#REF!)</f>
        <v/>
      </c>
      <c r="AD237" s="99" t="str" cm="1">
        <f t="array" ref="AD237">+_xlfn.IFS(AB237="","",AB237=#REF!,#REF!,AB237=#REF!,#REF!,AB237=#REF!,#REF!)</f>
        <v/>
      </c>
      <c r="AE237" s="766"/>
      <c r="AF237" s="758"/>
      <c r="AG237" s="740"/>
      <c r="AH237" s="742"/>
      <c r="AI237" s="744"/>
      <c r="AJ237" s="746"/>
      <c r="AK237" s="748"/>
      <c r="AL237" s="183"/>
      <c r="AM237" s="193"/>
      <c r="AN237" s="193"/>
      <c r="AO237" s="193"/>
      <c r="AP237" s="193"/>
      <c r="AQ237" s="193"/>
      <c r="AR237" s="183"/>
      <c r="AS237" s="183"/>
    </row>
    <row r="238" spans="1:45" ht="22.5" customHeight="1" x14ac:dyDescent="0.2">
      <c r="A238" s="758"/>
      <c r="B238" s="760"/>
      <c r="C238" s="819"/>
      <c r="D238" s="764"/>
      <c r="E238" s="819"/>
      <c r="F238" s="750" t="s">
        <v>246</v>
      </c>
      <c r="G238" s="755"/>
      <c r="H238" s="122" t="s">
        <v>243</v>
      </c>
      <c r="I238" s="123"/>
      <c r="J238" s="116"/>
      <c r="K238" s="52"/>
      <c r="L238" s="74"/>
      <c r="M238" s="53" t="str" cm="1">
        <f t="array" ref="M238">+_xlfn.IFS(L238="","",L238=#REF!,#REF!,L238=#REF!,#REF!)</f>
        <v/>
      </c>
      <c r="N238" s="74"/>
      <c r="O238" s="53" t="str" cm="1">
        <f t="array" ref="O238">+_xlfn.IFS(N238="","",N238=#REF!,#REF!,N238=#REF!,#REF!)</f>
        <v/>
      </c>
      <c r="P238" s="74"/>
      <c r="Q238" s="53" t="str" cm="1">
        <f t="array" ref="Q238">+_xlfn.IFS(P238="","",P238=#REF!,#REF!,P238=#REF!,#REF!,P238=#REF!,#REF!)</f>
        <v/>
      </c>
      <c r="R238" s="74"/>
      <c r="S238" s="53" t="str" cm="1">
        <f t="array" ref="S238">+_xlfn.IFS(R238="","",R238=#REF!,#REF!,R238=#REF!,#REF!)</f>
        <v/>
      </c>
      <c r="T238" s="73"/>
      <c r="U238" s="53" t="str" cm="1">
        <f t="array" ref="U238">+_xlfn.IFS(T238="","",T238=#REF!,#REF!,T238=#REF!,#REF!)</f>
        <v/>
      </c>
      <c r="V238" s="75"/>
      <c r="W238" s="117" t="str" cm="1">
        <f t="array" ref="W238">+_xlfn.IFS(V238="","",V238=#REF!,#REF!,V238=#REF!,#REF!,V238=#REF!,#REF!)</f>
        <v/>
      </c>
      <c r="X238" s="112" t="str">
        <f t="shared" si="1"/>
        <v/>
      </c>
      <c r="Y238" s="54" t="str" cm="1">
        <f t="array" ref="Y238">+_xlfn.IFS(X238="","",X238&lt;=#REF!,#REF!,X238&lt;=#REF!,#REF!,X238&lt;=#REF!,#REF!)</f>
        <v/>
      </c>
      <c r="Z238" s="109"/>
      <c r="AA238" s="104" t="str" cm="1">
        <f t="array" ref="AA238">+_xlfn.IFS(Z238="","",Z238=#REF!,#REF!,Z238=#REF!,#REF!,Z238=#REF!,#REF!)</f>
        <v/>
      </c>
      <c r="AB238" s="103" t="str" cm="1">
        <f t="array" ref="AB238">+_xlfn.IFS(AA238="","",AND(Y238=#REF!,AA238=#REF!),#REF!,AND(Y238=#REF!,AA238=#REF!),#REF!,AND(Y238=#REF!,AA238=#REF!),#REF!,AND(Y238=#REF!,AA238=#REF!),#REF!,AND(Y238=#REF!,AA238=#REF!),#REF!,AND(Y238=#REF!,AA238=#REF!),#REF!,AND(Y238=#REF!,AA238=#REF!),#REF!,AND(Y238=#REF!,AA238=#REF!),#REF!,AND(Y238=#REF!,AA238=#REF!),#REF!)</f>
        <v/>
      </c>
      <c r="AC238" s="104" t="str" cm="1">
        <f t="array" ref="AC238">+_xlfn.IFS(AB238="","",AB238=#REF!,#REF!,AB238=#REF!,#REF!,AB238=#REF!,#REF!)</f>
        <v/>
      </c>
      <c r="AD238" s="99" t="str" cm="1">
        <f t="array" ref="AD238">+_xlfn.IFS(AB238="","",AB238=#REF!,#REF!,AB238=#REF!,#REF!,AB238=#REF!,#REF!)</f>
        <v/>
      </c>
      <c r="AE238" s="766"/>
      <c r="AF238" s="758"/>
      <c r="AG238" s="740"/>
      <c r="AH238" s="742"/>
      <c r="AI238" s="744"/>
      <c r="AJ238" s="746"/>
      <c r="AK238" s="748"/>
      <c r="AL238" s="183"/>
      <c r="AM238" s="193"/>
      <c r="AN238" s="193"/>
      <c r="AO238" s="193"/>
      <c r="AP238" s="193"/>
      <c r="AQ238" s="193"/>
      <c r="AR238" s="183"/>
      <c r="AS238" s="183"/>
    </row>
    <row r="239" spans="1:45" ht="22.5" customHeight="1" x14ac:dyDescent="0.2">
      <c r="A239" s="758"/>
      <c r="B239" s="760"/>
      <c r="C239" s="819"/>
      <c r="D239" s="764"/>
      <c r="E239" s="819"/>
      <c r="F239" s="751"/>
      <c r="G239" s="753"/>
      <c r="H239" s="122" t="s">
        <v>244</v>
      </c>
      <c r="I239" s="123"/>
      <c r="J239" s="116"/>
      <c r="K239" s="52"/>
      <c r="L239" s="74"/>
      <c r="M239" s="53" t="str" cm="1">
        <f t="array" ref="M239">+_xlfn.IFS(L239="","",L239=#REF!,#REF!,L239=#REF!,#REF!)</f>
        <v/>
      </c>
      <c r="N239" s="74"/>
      <c r="O239" s="53" t="str" cm="1">
        <f t="array" ref="O239">+_xlfn.IFS(N239="","",N239=#REF!,#REF!,N239=#REF!,#REF!)</f>
        <v/>
      </c>
      <c r="P239" s="74"/>
      <c r="Q239" s="53" t="str" cm="1">
        <f t="array" ref="Q239">+_xlfn.IFS(P239="","",P239=#REF!,#REF!,P239=#REF!,#REF!,P239=#REF!,#REF!)</f>
        <v/>
      </c>
      <c r="R239" s="74"/>
      <c r="S239" s="53" t="str" cm="1">
        <f t="array" ref="S239">+_xlfn.IFS(R239="","",R239=#REF!,#REF!,R239=#REF!,#REF!)</f>
        <v/>
      </c>
      <c r="T239" s="73"/>
      <c r="U239" s="53" t="str" cm="1">
        <f t="array" ref="U239">+_xlfn.IFS(T239="","",T239=#REF!,#REF!,T239=#REF!,#REF!)</f>
        <v/>
      </c>
      <c r="V239" s="75"/>
      <c r="W239" s="117" t="str" cm="1">
        <f t="array" ref="W239">+_xlfn.IFS(V239="","",V239=#REF!,#REF!,V239=#REF!,#REF!,V239=#REF!,#REF!)</f>
        <v/>
      </c>
      <c r="X239" s="112" t="str">
        <f t="shared" si="1"/>
        <v/>
      </c>
      <c r="Y239" s="54" t="str" cm="1">
        <f t="array" ref="Y239">+_xlfn.IFS(X239="","",X239&lt;=#REF!,#REF!,X239&lt;=#REF!,#REF!,X239&lt;=#REF!,#REF!)</f>
        <v/>
      </c>
      <c r="Z239" s="109"/>
      <c r="AA239" s="104" t="str" cm="1">
        <f t="array" ref="AA239">+_xlfn.IFS(Z239="","",Z239=#REF!,#REF!,Z239=#REF!,#REF!,Z239=#REF!,#REF!)</f>
        <v/>
      </c>
      <c r="AB239" s="103" t="str" cm="1">
        <f t="array" ref="AB239">+_xlfn.IFS(AA239="","",AND(Y239=#REF!,AA239=#REF!),#REF!,AND(Y239=#REF!,AA239=#REF!),#REF!,AND(Y239=#REF!,AA239=#REF!),#REF!,AND(Y239=#REF!,AA239=#REF!),#REF!,AND(Y239=#REF!,AA239=#REF!),#REF!,AND(Y239=#REF!,AA239=#REF!),#REF!,AND(Y239=#REF!,AA239=#REF!),#REF!,AND(Y239=#REF!,AA239=#REF!),#REF!,AND(Y239=#REF!,AA239=#REF!),#REF!)</f>
        <v/>
      </c>
      <c r="AC239" s="104" t="str" cm="1">
        <f t="array" ref="AC239">+_xlfn.IFS(AB239="","",AB239=#REF!,#REF!,AB239=#REF!,#REF!,AB239=#REF!,#REF!)</f>
        <v/>
      </c>
      <c r="AD239" s="99" t="str" cm="1">
        <f t="array" ref="AD239">+_xlfn.IFS(AB239="","",AB239=#REF!,#REF!,AB239=#REF!,#REF!,AB239=#REF!,#REF!)</f>
        <v/>
      </c>
      <c r="AE239" s="766"/>
      <c r="AF239" s="758"/>
      <c r="AG239" s="740"/>
      <c r="AH239" s="742"/>
      <c r="AI239" s="744"/>
      <c r="AJ239" s="746"/>
      <c r="AK239" s="748"/>
      <c r="AL239" s="183"/>
      <c r="AM239" s="193"/>
      <c r="AN239" s="193"/>
      <c r="AO239" s="193"/>
      <c r="AP239" s="193"/>
      <c r="AQ239" s="193"/>
      <c r="AR239" s="183"/>
      <c r="AS239" s="183"/>
    </row>
    <row r="240" spans="1:45" ht="22.5" customHeight="1" x14ac:dyDescent="0.2">
      <c r="A240" s="758"/>
      <c r="B240" s="760"/>
      <c r="C240" s="819"/>
      <c r="D240" s="764"/>
      <c r="E240" s="819"/>
      <c r="F240" s="752"/>
      <c r="G240" s="754"/>
      <c r="H240" s="122" t="s">
        <v>245</v>
      </c>
      <c r="I240" s="123"/>
      <c r="J240" s="116"/>
      <c r="K240" s="52"/>
      <c r="L240" s="74"/>
      <c r="M240" s="53" t="str" cm="1">
        <f t="array" ref="M240">+_xlfn.IFS(L240="","",L240=#REF!,#REF!,L240=#REF!,#REF!)</f>
        <v/>
      </c>
      <c r="N240" s="74"/>
      <c r="O240" s="53" t="str" cm="1">
        <f t="array" ref="O240">+_xlfn.IFS(N240="","",N240=#REF!,#REF!,N240=#REF!,#REF!)</f>
        <v/>
      </c>
      <c r="P240" s="74"/>
      <c r="Q240" s="53" t="str" cm="1">
        <f t="array" ref="Q240">+_xlfn.IFS(P240="","",P240=#REF!,#REF!,P240=#REF!,#REF!,P240=#REF!,#REF!)</f>
        <v/>
      </c>
      <c r="R240" s="74"/>
      <c r="S240" s="53" t="str" cm="1">
        <f t="array" ref="S240">+_xlfn.IFS(R240="","",R240=#REF!,#REF!,R240=#REF!,#REF!)</f>
        <v/>
      </c>
      <c r="T240" s="73"/>
      <c r="U240" s="53" t="str" cm="1">
        <f t="array" ref="U240">+_xlfn.IFS(T240="","",T240=#REF!,#REF!,T240=#REF!,#REF!)</f>
        <v/>
      </c>
      <c r="V240" s="75"/>
      <c r="W240" s="117" t="str" cm="1">
        <f t="array" ref="W240">+_xlfn.IFS(V240="","",V240=#REF!,#REF!,V240=#REF!,#REF!,V240=#REF!,#REF!)</f>
        <v/>
      </c>
      <c r="X240" s="112" t="str">
        <f t="shared" si="1"/>
        <v/>
      </c>
      <c r="Y240" s="54" t="str" cm="1">
        <f t="array" ref="Y240">+_xlfn.IFS(X240="","",X240&lt;=#REF!,#REF!,X240&lt;=#REF!,#REF!,X240&lt;=#REF!,#REF!)</f>
        <v/>
      </c>
      <c r="Z240" s="109"/>
      <c r="AA240" s="104" t="str" cm="1">
        <f t="array" ref="AA240">+_xlfn.IFS(Z240="","",Z240=#REF!,#REF!,Z240=#REF!,#REF!,Z240=#REF!,#REF!)</f>
        <v/>
      </c>
      <c r="AB240" s="103" t="str" cm="1">
        <f t="array" ref="AB240">+_xlfn.IFS(AA240="","",AND(Y240=#REF!,AA240=#REF!),#REF!,AND(Y240=#REF!,AA240=#REF!),#REF!,AND(Y240=#REF!,AA240=#REF!),#REF!,AND(Y240=#REF!,AA240=#REF!),#REF!,AND(Y240=#REF!,AA240=#REF!),#REF!,AND(Y240=#REF!,AA240=#REF!),#REF!,AND(Y240=#REF!,AA240=#REF!),#REF!,AND(Y240=#REF!,AA240=#REF!),#REF!,AND(Y240=#REF!,AA240=#REF!),#REF!)</f>
        <v/>
      </c>
      <c r="AC240" s="104" t="str" cm="1">
        <f t="array" ref="AC240">+_xlfn.IFS(AB240="","",AB240=#REF!,#REF!,AB240=#REF!,#REF!,AB240=#REF!,#REF!)</f>
        <v/>
      </c>
      <c r="AD240" s="99" t="str" cm="1">
        <f t="array" ref="AD240">+_xlfn.IFS(AB240="","",AB240=#REF!,#REF!,AB240=#REF!,#REF!,AB240=#REF!,#REF!)</f>
        <v/>
      </c>
      <c r="AE240" s="766"/>
      <c r="AF240" s="758"/>
      <c r="AG240" s="740"/>
      <c r="AH240" s="742"/>
      <c r="AI240" s="744"/>
      <c r="AJ240" s="746"/>
      <c r="AK240" s="748"/>
      <c r="AL240" s="183"/>
      <c r="AM240" s="193"/>
      <c r="AN240" s="193"/>
      <c r="AO240" s="193"/>
      <c r="AP240" s="193"/>
      <c r="AQ240" s="193"/>
      <c r="AR240" s="183"/>
      <c r="AS240" s="183"/>
    </row>
    <row r="241" spans="1:45" ht="22.5" customHeight="1" x14ac:dyDescent="0.2">
      <c r="A241" s="758"/>
      <c r="B241" s="760"/>
      <c r="C241" s="819"/>
      <c r="D241" s="764"/>
      <c r="E241" s="819"/>
      <c r="F241" s="750" t="s">
        <v>247</v>
      </c>
      <c r="G241" s="755"/>
      <c r="H241" s="122" t="s">
        <v>243</v>
      </c>
      <c r="I241" s="123"/>
      <c r="J241" s="116"/>
      <c r="K241" s="52"/>
      <c r="L241" s="74"/>
      <c r="M241" s="53" t="str" cm="1">
        <f t="array" ref="M241">+_xlfn.IFS(L241="","",L241=#REF!,#REF!,L241=#REF!,#REF!)</f>
        <v/>
      </c>
      <c r="N241" s="74"/>
      <c r="O241" s="53" t="str" cm="1">
        <f t="array" ref="O241">+_xlfn.IFS(N241="","",N241=#REF!,#REF!,N241=#REF!,#REF!)</f>
        <v/>
      </c>
      <c r="P241" s="74"/>
      <c r="Q241" s="53" t="str" cm="1">
        <f t="array" ref="Q241">+_xlfn.IFS(P241="","",P241=#REF!,#REF!,P241=#REF!,#REF!,P241=#REF!,#REF!)</f>
        <v/>
      </c>
      <c r="R241" s="74"/>
      <c r="S241" s="53" t="str" cm="1">
        <f t="array" ref="S241">+_xlfn.IFS(R241="","",R241=#REF!,#REF!,R241=#REF!,#REF!)</f>
        <v/>
      </c>
      <c r="T241" s="73"/>
      <c r="U241" s="53" t="str" cm="1">
        <f t="array" ref="U241">+_xlfn.IFS(T241="","",T241=#REF!,#REF!,T241=#REF!,#REF!)</f>
        <v/>
      </c>
      <c r="V241" s="75"/>
      <c r="W241" s="117" t="str" cm="1">
        <f t="array" ref="W241">+_xlfn.IFS(V241="","",V241=#REF!,#REF!,V241=#REF!,#REF!,V241=#REF!,#REF!)</f>
        <v/>
      </c>
      <c r="X241" s="112" t="str">
        <f t="shared" si="1"/>
        <v/>
      </c>
      <c r="Y241" s="54" t="str" cm="1">
        <f t="array" ref="Y241">+_xlfn.IFS(X241="","",X241&lt;=#REF!,#REF!,X241&lt;=#REF!,#REF!,X241&lt;=#REF!,#REF!)</f>
        <v/>
      </c>
      <c r="Z241" s="109"/>
      <c r="AA241" s="104" t="str" cm="1">
        <f t="array" ref="AA241">+_xlfn.IFS(Z241="","",Z241=#REF!,#REF!,Z241=#REF!,#REF!,Z241=#REF!,#REF!)</f>
        <v/>
      </c>
      <c r="AB241" s="103" t="str" cm="1">
        <f t="array" ref="AB241">+_xlfn.IFS(AA241="","",AND(Y241=#REF!,AA241=#REF!),#REF!,AND(Y241=#REF!,AA241=#REF!),#REF!,AND(Y241=#REF!,AA241=#REF!),#REF!,AND(Y241=#REF!,AA241=#REF!),#REF!,AND(Y241=#REF!,AA241=#REF!),#REF!,AND(Y241=#REF!,AA241=#REF!),#REF!,AND(Y241=#REF!,AA241=#REF!),#REF!,AND(Y241=#REF!,AA241=#REF!),#REF!,AND(Y241=#REF!,AA241=#REF!),#REF!)</f>
        <v/>
      </c>
      <c r="AC241" s="104" t="str" cm="1">
        <f t="array" ref="AC241">+_xlfn.IFS(AB241="","",AB241=#REF!,#REF!,AB241=#REF!,#REF!,AB241=#REF!,#REF!)</f>
        <v/>
      </c>
      <c r="AD241" s="99" t="str" cm="1">
        <f t="array" ref="AD241">+_xlfn.IFS(AB241="","",AB241=#REF!,#REF!,AB241=#REF!,#REF!,AB241=#REF!,#REF!)</f>
        <v/>
      </c>
      <c r="AE241" s="766"/>
      <c r="AF241" s="758"/>
      <c r="AG241" s="740"/>
      <c r="AH241" s="742"/>
      <c r="AI241" s="744"/>
      <c r="AJ241" s="746"/>
      <c r="AK241" s="748"/>
      <c r="AL241" s="183"/>
      <c r="AM241" s="193"/>
      <c r="AN241" s="193"/>
      <c r="AO241" s="193"/>
      <c r="AP241" s="193"/>
      <c r="AQ241" s="193"/>
      <c r="AR241" s="183"/>
      <c r="AS241" s="183"/>
    </row>
    <row r="242" spans="1:45" ht="22.5" customHeight="1" x14ac:dyDescent="0.2">
      <c r="A242" s="758"/>
      <c r="B242" s="760"/>
      <c r="C242" s="819"/>
      <c r="D242" s="764"/>
      <c r="E242" s="819"/>
      <c r="F242" s="751"/>
      <c r="G242" s="753"/>
      <c r="H242" s="122" t="s">
        <v>244</v>
      </c>
      <c r="I242" s="123"/>
      <c r="J242" s="116"/>
      <c r="K242" s="52"/>
      <c r="L242" s="74"/>
      <c r="M242" s="53" t="str" cm="1">
        <f t="array" ref="M242">+_xlfn.IFS(L242="","",L242=#REF!,#REF!,L242=#REF!,#REF!)</f>
        <v/>
      </c>
      <c r="N242" s="74"/>
      <c r="O242" s="53" t="str" cm="1">
        <f t="array" ref="O242">+_xlfn.IFS(N242="","",N242=#REF!,#REF!,N242=#REF!,#REF!)</f>
        <v/>
      </c>
      <c r="P242" s="74"/>
      <c r="Q242" s="53" t="str" cm="1">
        <f t="array" ref="Q242">+_xlfn.IFS(P242="","",P242=#REF!,#REF!,P242=#REF!,#REF!,P242=#REF!,#REF!)</f>
        <v/>
      </c>
      <c r="R242" s="74"/>
      <c r="S242" s="53" t="str" cm="1">
        <f t="array" ref="S242">+_xlfn.IFS(R242="","",R242=#REF!,#REF!,R242=#REF!,#REF!)</f>
        <v/>
      </c>
      <c r="T242" s="73"/>
      <c r="U242" s="53" t="str" cm="1">
        <f t="array" ref="U242">+_xlfn.IFS(T242="","",T242=#REF!,#REF!,T242=#REF!,#REF!)</f>
        <v/>
      </c>
      <c r="V242" s="75"/>
      <c r="W242" s="117" t="str" cm="1">
        <f t="array" ref="W242">+_xlfn.IFS(V242="","",V242=#REF!,#REF!,V242=#REF!,#REF!,V242=#REF!,#REF!)</f>
        <v/>
      </c>
      <c r="X242" s="112" t="str">
        <f t="shared" si="1"/>
        <v/>
      </c>
      <c r="Y242" s="54" t="str" cm="1">
        <f t="array" ref="Y242">+_xlfn.IFS(X242="","",X242&lt;=#REF!,#REF!,X242&lt;=#REF!,#REF!,X242&lt;=#REF!,#REF!)</f>
        <v/>
      </c>
      <c r="Z242" s="109"/>
      <c r="AA242" s="104" t="str" cm="1">
        <f t="array" ref="AA242">+_xlfn.IFS(Z242="","",Z242=#REF!,#REF!,Z242=#REF!,#REF!,Z242=#REF!,#REF!)</f>
        <v/>
      </c>
      <c r="AB242" s="103" t="str" cm="1">
        <f t="array" ref="AB242">+_xlfn.IFS(AA242="","",AND(Y242=#REF!,AA242=#REF!),#REF!,AND(Y242=#REF!,AA242=#REF!),#REF!,AND(Y242=#REF!,AA242=#REF!),#REF!,AND(Y242=#REF!,AA242=#REF!),#REF!,AND(Y242=#REF!,AA242=#REF!),#REF!,AND(Y242=#REF!,AA242=#REF!),#REF!,AND(Y242=#REF!,AA242=#REF!),#REF!,AND(Y242=#REF!,AA242=#REF!),#REF!,AND(Y242=#REF!,AA242=#REF!),#REF!)</f>
        <v/>
      </c>
      <c r="AC242" s="104" t="str" cm="1">
        <f t="array" ref="AC242">+_xlfn.IFS(AB242="","",AB242=#REF!,#REF!,AB242=#REF!,#REF!,AB242=#REF!,#REF!)</f>
        <v/>
      </c>
      <c r="AD242" s="99" t="str" cm="1">
        <f t="array" ref="AD242">+_xlfn.IFS(AB242="","",AB242=#REF!,#REF!,AB242=#REF!,#REF!,AB242=#REF!,#REF!)</f>
        <v/>
      </c>
      <c r="AE242" s="766"/>
      <c r="AF242" s="758"/>
      <c r="AG242" s="740"/>
      <c r="AH242" s="742"/>
      <c r="AI242" s="744"/>
      <c r="AJ242" s="746"/>
      <c r="AK242" s="748"/>
      <c r="AL242" s="183"/>
      <c r="AM242" s="193"/>
      <c r="AN242" s="193"/>
      <c r="AO242" s="193"/>
      <c r="AP242" s="193"/>
      <c r="AQ242" s="193"/>
      <c r="AR242" s="183"/>
      <c r="AS242" s="183"/>
    </row>
    <row r="243" spans="1:45" ht="22.5" customHeight="1" x14ac:dyDescent="0.2">
      <c r="A243" s="758"/>
      <c r="B243" s="760"/>
      <c r="C243" s="819"/>
      <c r="D243" s="764"/>
      <c r="E243" s="819"/>
      <c r="F243" s="752"/>
      <c r="G243" s="754"/>
      <c r="H243" s="122" t="s">
        <v>245</v>
      </c>
      <c r="I243" s="123"/>
      <c r="J243" s="116"/>
      <c r="K243" s="52"/>
      <c r="L243" s="74"/>
      <c r="M243" s="53" t="str" cm="1">
        <f t="array" ref="M243">+_xlfn.IFS(L243="","",L243=#REF!,#REF!,L243=#REF!,#REF!)</f>
        <v/>
      </c>
      <c r="N243" s="74"/>
      <c r="O243" s="53" t="str" cm="1">
        <f t="array" ref="O243">+_xlfn.IFS(N243="","",N243=#REF!,#REF!,N243=#REF!,#REF!)</f>
        <v/>
      </c>
      <c r="P243" s="74"/>
      <c r="Q243" s="53" t="str" cm="1">
        <f t="array" ref="Q243">+_xlfn.IFS(P243="","",P243=#REF!,#REF!,P243=#REF!,#REF!,P243=#REF!,#REF!)</f>
        <v/>
      </c>
      <c r="R243" s="74"/>
      <c r="S243" s="53" t="str" cm="1">
        <f t="array" ref="S243">+_xlfn.IFS(R243="","",R243=#REF!,#REF!,R243=#REF!,#REF!)</f>
        <v/>
      </c>
      <c r="T243" s="73"/>
      <c r="U243" s="53" t="str" cm="1">
        <f t="array" ref="U243">+_xlfn.IFS(T243="","",T243=#REF!,#REF!,T243=#REF!,#REF!)</f>
        <v/>
      </c>
      <c r="V243" s="75"/>
      <c r="W243" s="117" t="str" cm="1">
        <f t="array" ref="W243">+_xlfn.IFS(V243="","",V243=#REF!,#REF!,V243=#REF!,#REF!,V243=#REF!,#REF!)</f>
        <v/>
      </c>
      <c r="X243" s="112" t="str">
        <f t="shared" si="1"/>
        <v/>
      </c>
      <c r="Y243" s="54" t="str" cm="1">
        <f t="array" ref="Y243">+_xlfn.IFS(X243="","",X243&lt;=#REF!,#REF!,X243&lt;=#REF!,#REF!,X243&lt;=#REF!,#REF!)</f>
        <v/>
      </c>
      <c r="Z243" s="109"/>
      <c r="AA243" s="104" t="str" cm="1">
        <f t="array" ref="AA243">+_xlfn.IFS(Z243="","",Z243=#REF!,#REF!,Z243=#REF!,#REF!,Z243=#REF!,#REF!)</f>
        <v/>
      </c>
      <c r="AB243" s="103" t="str" cm="1">
        <f t="array" ref="AB243">+_xlfn.IFS(AA243="","",AND(Y243=#REF!,AA243=#REF!),#REF!,AND(Y243=#REF!,AA243=#REF!),#REF!,AND(Y243=#REF!,AA243=#REF!),#REF!,AND(Y243=#REF!,AA243=#REF!),#REF!,AND(Y243=#REF!,AA243=#REF!),#REF!,AND(Y243=#REF!,AA243=#REF!),#REF!,AND(Y243=#REF!,AA243=#REF!),#REF!,AND(Y243=#REF!,AA243=#REF!),#REF!,AND(Y243=#REF!,AA243=#REF!),#REF!)</f>
        <v/>
      </c>
      <c r="AC243" s="104" t="str" cm="1">
        <f t="array" ref="AC243">+_xlfn.IFS(AB243="","",AB243=#REF!,#REF!,AB243=#REF!,#REF!,AB243=#REF!,#REF!)</f>
        <v/>
      </c>
      <c r="AD243" s="99" t="str" cm="1">
        <f t="array" ref="AD243">+_xlfn.IFS(AB243="","",AB243=#REF!,#REF!,AB243=#REF!,#REF!,AB243=#REF!,#REF!)</f>
        <v/>
      </c>
      <c r="AE243" s="766"/>
      <c r="AF243" s="758"/>
      <c r="AG243" s="740"/>
      <c r="AH243" s="742"/>
      <c r="AI243" s="744"/>
      <c r="AJ243" s="746"/>
      <c r="AK243" s="748"/>
      <c r="AL243" s="183"/>
      <c r="AM243" s="193"/>
      <c r="AN243" s="193"/>
      <c r="AO243" s="193"/>
      <c r="AP243" s="193"/>
      <c r="AQ243" s="193"/>
      <c r="AR243" s="183"/>
      <c r="AS243" s="183"/>
    </row>
    <row r="244" spans="1:45" ht="22.5" customHeight="1" x14ac:dyDescent="0.2">
      <c r="A244" s="758"/>
      <c r="B244" s="760"/>
      <c r="C244" s="819"/>
      <c r="D244" s="764"/>
      <c r="E244" s="819"/>
      <c r="F244" s="750" t="s">
        <v>248</v>
      </c>
      <c r="G244" s="755"/>
      <c r="H244" s="122" t="s">
        <v>243</v>
      </c>
      <c r="I244" s="123"/>
      <c r="J244" s="116"/>
      <c r="K244" s="52"/>
      <c r="L244" s="74"/>
      <c r="M244" s="53" t="str" cm="1">
        <f t="array" ref="M244">+_xlfn.IFS(L244="","",L244=#REF!,#REF!,L244=#REF!,#REF!)</f>
        <v/>
      </c>
      <c r="N244" s="74"/>
      <c r="O244" s="53" t="str" cm="1">
        <f t="array" ref="O244">+_xlfn.IFS(N244="","",N244=#REF!,#REF!,N244=#REF!,#REF!)</f>
        <v/>
      </c>
      <c r="P244" s="74"/>
      <c r="Q244" s="53" t="str" cm="1">
        <f t="array" ref="Q244">+_xlfn.IFS(P244="","",P244=#REF!,#REF!,P244=#REF!,#REF!,P244=#REF!,#REF!)</f>
        <v/>
      </c>
      <c r="R244" s="74"/>
      <c r="S244" s="53" t="str" cm="1">
        <f t="array" ref="S244">+_xlfn.IFS(R244="","",R244=#REF!,#REF!,R244=#REF!,#REF!)</f>
        <v/>
      </c>
      <c r="T244" s="73"/>
      <c r="U244" s="53" t="str" cm="1">
        <f t="array" ref="U244">+_xlfn.IFS(T244="","",T244=#REF!,#REF!,T244=#REF!,#REF!)</f>
        <v/>
      </c>
      <c r="V244" s="75"/>
      <c r="W244" s="117" t="str" cm="1">
        <f t="array" ref="W244">+_xlfn.IFS(V244="","",V244=#REF!,#REF!,V244=#REF!,#REF!,V244=#REF!,#REF!)</f>
        <v/>
      </c>
      <c r="X244" s="112" t="str">
        <f t="shared" si="1"/>
        <v/>
      </c>
      <c r="Y244" s="54" t="str" cm="1">
        <f t="array" ref="Y244">+_xlfn.IFS(X244="","",X244&lt;=#REF!,#REF!,X244&lt;=#REF!,#REF!,X244&lt;=#REF!,#REF!)</f>
        <v/>
      </c>
      <c r="Z244" s="109"/>
      <c r="AA244" s="104" t="str" cm="1">
        <f t="array" ref="AA244">+_xlfn.IFS(Z244="","",Z244=#REF!,#REF!,Z244=#REF!,#REF!,Z244=#REF!,#REF!)</f>
        <v/>
      </c>
      <c r="AB244" s="103" t="str" cm="1">
        <f t="array" ref="AB244">+_xlfn.IFS(AA244="","",AND(Y244=#REF!,AA244=#REF!),#REF!,AND(Y244=#REF!,AA244=#REF!),#REF!,AND(Y244=#REF!,AA244=#REF!),#REF!,AND(Y244=#REF!,AA244=#REF!),#REF!,AND(Y244=#REF!,AA244=#REF!),#REF!,AND(Y244=#REF!,AA244=#REF!),#REF!,AND(Y244=#REF!,AA244=#REF!),#REF!,AND(Y244=#REF!,AA244=#REF!),#REF!,AND(Y244=#REF!,AA244=#REF!),#REF!)</f>
        <v/>
      </c>
      <c r="AC244" s="104" t="str" cm="1">
        <f t="array" ref="AC244">+_xlfn.IFS(AB244="","",AB244=#REF!,#REF!,AB244=#REF!,#REF!,AB244=#REF!,#REF!)</f>
        <v/>
      </c>
      <c r="AD244" s="99" t="str" cm="1">
        <f t="array" ref="AD244">+_xlfn.IFS(AB244="","",AB244=#REF!,#REF!,AB244=#REF!,#REF!,AB244=#REF!,#REF!)</f>
        <v/>
      </c>
      <c r="AE244" s="766"/>
      <c r="AF244" s="758"/>
      <c r="AG244" s="740"/>
      <c r="AH244" s="742"/>
      <c r="AI244" s="744"/>
      <c r="AJ244" s="746"/>
      <c r="AK244" s="748"/>
      <c r="AL244" s="183"/>
      <c r="AM244" s="193"/>
      <c r="AN244" s="193"/>
      <c r="AO244" s="193"/>
      <c r="AP244" s="193"/>
      <c r="AQ244" s="193"/>
      <c r="AR244" s="183"/>
      <c r="AS244" s="183"/>
    </row>
    <row r="245" spans="1:45" ht="22.5" customHeight="1" x14ac:dyDescent="0.2">
      <c r="A245" s="758"/>
      <c r="B245" s="760"/>
      <c r="C245" s="819"/>
      <c r="D245" s="764"/>
      <c r="E245" s="819"/>
      <c r="F245" s="751"/>
      <c r="G245" s="753"/>
      <c r="H245" s="122" t="s">
        <v>244</v>
      </c>
      <c r="I245" s="123"/>
      <c r="J245" s="116"/>
      <c r="K245" s="52"/>
      <c r="L245" s="74"/>
      <c r="M245" s="53" t="str" cm="1">
        <f t="array" ref="M245">+_xlfn.IFS(L245="","",L245=#REF!,#REF!,L245=#REF!,#REF!)</f>
        <v/>
      </c>
      <c r="N245" s="74"/>
      <c r="O245" s="53" t="str" cm="1">
        <f t="array" ref="O245">+_xlfn.IFS(N245="","",N245=#REF!,#REF!,N245=#REF!,#REF!)</f>
        <v/>
      </c>
      <c r="P245" s="74"/>
      <c r="Q245" s="53" t="str" cm="1">
        <f t="array" ref="Q245">+_xlfn.IFS(P245="","",P245=#REF!,#REF!,P245=#REF!,#REF!,P245=#REF!,#REF!)</f>
        <v/>
      </c>
      <c r="R245" s="74"/>
      <c r="S245" s="53" t="str" cm="1">
        <f t="array" ref="S245">+_xlfn.IFS(R245="","",R245=#REF!,#REF!,R245=#REF!,#REF!)</f>
        <v/>
      </c>
      <c r="T245" s="73"/>
      <c r="U245" s="53" t="str" cm="1">
        <f t="array" ref="U245">+_xlfn.IFS(T245="","",T245=#REF!,#REF!,T245=#REF!,#REF!)</f>
        <v/>
      </c>
      <c r="V245" s="75"/>
      <c r="W245" s="117" t="str" cm="1">
        <f t="array" ref="W245">+_xlfn.IFS(V245="","",V245=#REF!,#REF!,V245=#REF!,#REF!,V245=#REF!,#REF!)</f>
        <v/>
      </c>
      <c r="X245" s="112" t="str">
        <f t="shared" si="1"/>
        <v/>
      </c>
      <c r="Y245" s="54" t="str" cm="1">
        <f t="array" ref="Y245">+_xlfn.IFS(X245="","",X245&lt;=#REF!,#REF!,X245&lt;=#REF!,#REF!,X245&lt;=#REF!,#REF!)</f>
        <v/>
      </c>
      <c r="Z245" s="109"/>
      <c r="AA245" s="104" t="str" cm="1">
        <f t="array" ref="AA245">+_xlfn.IFS(Z245="","",Z245=#REF!,#REF!,Z245=#REF!,#REF!,Z245=#REF!,#REF!)</f>
        <v/>
      </c>
      <c r="AB245" s="103" t="str" cm="1">
        <f t="array" ref="AB245">+_xlfn.IFS(AA245="","",AND(Y245=#REF!,AA245=#REF!),#REF!,AND(Y245=#REF!,AA245=#REF!),#REF!,AND(Y245=#REF!,AA245=#REF!),#REF!,AND(Y245=#REF!,AA245=#REF!),#REF!,AND(Y245=#REF!,AA245=#REF!),#REF!,AND(Y245=#REF!,AA245=#REF!),#REF!,AND(Y245=#REF!,AA245=#REF!),#REF!,AND(Y245=#REF!,AA245=#REF!),#REF!,AND(Y245=#REF!,AA245=#REF!),#REF!)</f>
        <v/>
      </c>
      <c r="AC245" s="104" t="str" cm="1">
        <f t="array" ref="AC245">+_xlfn.IFS(AB245="","",AB245=#REF!,#REF!,AB245=#REF!,#REF!,AB245=#REF!,#REF!)</f>
        <v/>
      </c>
      <c r="AD245" s="99" t="str" cm="1">
        <f t="array" ref="AD245">+_xlfn.IFS(AB245="","",AB245=#REF!,#REF!,AB245=#REF!,#REF!,AB245=#REF!,#REF!)</f>
        <v/>
      </c>
      <c r="AE245" s="766"/>
      <c r="AF245" s="758"/>
      <c r="AG245" s="740"/>
      <c r="AH245" s="742"/>
      <c r="AI245" s="744"/>
      <c r="AJ245" s="746"/>
      <c r="AK245" s="748"/>
      <c r="AL245" s="183"/>
      <c r="AM245" s="193"/>
      <c r="AN245" s="193"/>
      <c r="AO245" s="193"/>
      <c r="AP245" s="193"/>
      <c r="AQ245" s="193"/>
      <c r="AR245" s="183"/>
      <c r="AS245" s="183"/>
    </row>
    <row r="246" spans="1:45" ht="22.5" customHeight="1" x14ac:dyDescent="0.2">
      <c r="A246" s="758"/>
      <c r="B246" s="760"/>
      <c r="C246" s="819"/>
      <c r="D246" s="764"/>
      <c r="E246" s="819"/>
      <c r="F246" s="752"/>
      <c r="G246" s="754"/>
      <c r="H246" s="122" t="s">
        <v>245</v>
      </c>
      <c r="I246" s="123"/>
      <c r="J246" s="116"/>
      <c r="K246" s="52"/>
      <c r="L246" s="74"/>
      <c r="M246" s="53" t="str" cm="1">
        <f t="array" ref="M246">+_xlfn.IFS(L246="","",L246=#REF!,#REF!,L246=#REF!,#REF!)</f>
        <v/>
      </c>
      <c r="N246" s="74"/>
      <c r="O246" s="53" t="str" cm="1">
        <f t="array" ref="O246">+_xlfn.IFS(N246="","",N246=#REF!,#REF!,N246=#REF!,#REF!)</f>
        <v/>
      </c>
      <c r="P246" s="74"/>
      <c r="Q246" s="53" t="str" cm="1">
        <f t="array" ref="Q246">+_xlfn.IFS(P246="","",P246=#REF!,#REF!,P246=#REF!,#REF!,P246=#REF!,#REF!)</f>
        <v/>
      </c>
      <c r="R246" s="74"/>
      <c r="S246" s="53" t="str" cm="1">
        <f t="array" ref="S246">+_xlfn.IFS(R246="","",R246=#REF!,#REF!,R246=#REF!,#REF!)</f>
        <v/>
      </c>
      <c r="T246" s="73"/>
      <c r="U246" s="53" t="str" cm="1">
        <f t="array" ref="U246">+_xlfn.IFS(T246="","",T246=#REF!,#REF!,T246=#REF!,#REF!)</f>
        <v/>
      </c>
      <c r="V246" s="75"/>
      <c r="W246" s="117" t="str" cm="1">
        <f t="array" ref="W246">+_xlfn.IFS(V246="","",V246=#REF!,#REF!,V246=#REF!,#REF!,V246=#REF!,#REF!)</f>
        <v/>
      </c>
      <c r="X246" s="112" t="str">
        <f t="shared" si="1"/>
        <v/>
      </c>
      <c r="Y246" s="54" t="str" cm="1">
        <f t="array" ref="Y246">+_xlfn.IFS(X246="","",X246&lt;=#REF!,#REF!,X246&lt;=#REF!,#REF!,X246&lt;=#REF!,#REF!)</f>
        <v/>
      </c>
      <c r="Z246" s="109"/>
      <c r="AA246" s="104" t="str" cm="1">
        <f t="array" ref="AA246">+_xlfn.IFS(Z246="","",Z246=#REF!,#REF!,Z246=#REF!,#REF!,Z246=#REF!,#REF!)</f>
        <v/>
      </c>
      <c r="AB246" s="103" t="str" cm="1">
        <f t="array" ref="AB246">+_xlfn.IFS(AA246="","",AND(Y246=#REF!,AA246=#REF!),#REF!,AND(Y246=#REF!,AA246=#REF!),#REF!,AND(Y246=#REF!,AA246=#REF!),#REF!,AND(Y246=#REF!,AA246=#REF!),#REF!,AND(Y246=#REF!,AA246=#REF!),#REF!,AND(Y246=#REF!,AA246=#REF!),#REF!,AND(Y246=#REF!,AA246=#REF!),#REF!,AND(Y246=#REF!,AA246=#REF!),#REF!,AND(Y246=#REF!,AA246=#REF!),#REF!)</f>
        <v/>
      </c>
      <c r="AC246" s="104" t="str" cm="1">
        <f t="array" ref="AC246">+_xlfn.IFS(AB246="","",AB246=#REF!,#REF!,AB246=#REF!,#REF!,AB246=#REF!,#REF!)</f>
        <v/>
      </c>
      <c r="AD246" s="99" t="str" cm="1">
        <f t="array" ref="AD246">+_xlfn.IFS(AB246="","",AB246=#REF!,#REF!,AB246=#REF!,#REF!,AB246=#REF!,#REF!)</f>
        <v/>
      </c>
      <c r="AE246" s="766"/>
      <c r="AF246" s="758"/>
      <c r="AG246" s="740"/>
      <c r="AH246" s="742"/>
      <c r="AI246" s="744"/>
      <c r="AJ246" s="746"/>
      <c r="AK246" s="748"/>
      <c r="AL246" s="183"/>
      <c r="AM246" s="193"/>
      <c r="AN246" s="193"/>
      <c r="AO246" s="193"/>
      <c r="AP246" s="193"/>
      <c r="AQ246" s="193"/>
      <c r="AR246" s="183"/>
      <c r="AS246" s="183"/>
    </row>
    <row r="247" spans="1:45" ht="22.5" customHeight="1" x14ac:dyDescent="0.2">
      <c r="A247" s="758"/>
      <c r="B247" s="760"/>
      <c r="C247" s="819"/>
      <c r="D247" s="764"/>
      <c r="E247" s="819"/>
      <c r="F247" s="750" t="s">
        <v>249</v>
      </c>
      <c r="G247" s="755"/>
      <c r="H247" s="122" t="s">
        <v>243</v>
      </c>
      <c r="I247" s="123"/>
      <c r="J247" s="116"/>
      <c r="K247" s="52"/>
      <c r="L247" s="74"/>
      <c r="M247" s="53" t="str" cm="1">
        <f t="array" ref="M247">+_xlfn.IFS(L247="","",L247=#REF!,#REF!,L247=#REF!,#REF!)</f>
        <v/>
      </c>
      <c r="N247" s="74"/>
      <c r="O247" s="53" t="str" cm="1">
        <f t="array" ref="O247">+_xlfn.IFS(N247="","",N247=#REF!,#REF!,N247=#REF!,#REF!)</f>
        <v/>
      </c>
      <c r="P247" s="74"/>
      <c r="Q247" s="53" t="str" cm="1">
        <f t="array" ref="Q247">+_xlfn.IFS(P247="","",P247=#REF!,#REF!,P247=#REF!,#REF!,P247=#REF!,#REF!)</f>
        <v/>
      </c>
      <c r="R247" s="74"/>
      <c r="S247" s="53" t="str" cm="1">
        <f t="array" ref="S247">+_xlfn.IFS(R247="","",R247=#REF!,#REF!,R247=#REF!,#REF!)</f>
        <v/>
      </c>
      <c r="T247" s="73"/>
      <c r="U247" s="53" t="str" cm="1">
        <f t="array" ref="U247">+_xlfn.IFS(T247="","",T247=#REF!,#REF!,T247=#REF!,#REF!)</f>
        <v/>
      </c>
      <c r="V247" s="75"/>
      <c r="W247" s="117" t="str" cm="1">
        <f t="array" ref="W247">+_xlfn.IFS(V247="","",V247=#REF!,#REF!,V247=#REF!,#REF!,V247=#REF!,#REF!)</f>
        <v/>
      </c>
      <c r="X247" s="112" t="str">
        <f t="shared" si="1"/>
        <v/>
      </c>
      <c r="Y247" s="54" t="str" cm="1">
        <f t="array" ref="Y247">+_xlfn.IFS(X247="","",X247&lt;=#REF!,#REF!,X247&lt;=#REF!,#REF!,X247&lt;=#REF!,#REF!)</f>
        <v/>
      </c>
      <c r="Z247" s="109"/>
      <c r="AA247" s="104" t="str" cm="1">
        <f t="array" ref="AA247">+_xlfn.IFS(Z247="","",Z247=#REF!,#REF!,Z247=#REF!,#REF!,Z247=#REF!,#REF!)</f>
        <v/>
      </c>
      <c r="AB247" s="103" t="str" cm="1">
        <f t="array" ref="AB247">+_xlfn.IFS(AA247="","",AND(Y247=#REF!,AA247=#REF!),#REF!,AND(Y247=#REF!,AA247=#REF!),#REF!,AND(Y247=#REF!,AA247=#REF!),#REF!,AND(Y247=#REF!,AA247=#REF!),#REF!,AND(Y247=#REF!,AA247=#REF!),#REF!,AND(Y247=#REF!,AA247=#REF!),#REF!,AND(Y247=#REF!,AA247=#REF!),#REF!,AND(Y247=#REF!,AA247=#REF!),#REF!,AND(Y247=#REF!,AA247=#REF!),#REF!)</f>
        <v/>
      </c>
      <c r="AC247" s="104" t="str" cm="1">
        <f t="array" ref="AC247">+_xlfn.IFS(AB247="","",AB247=#REF!,#REF!,AB247=#REF!,#REF!,AB247=#REF!,#REF!)</f>
        <v/>
      </c>
      <c r="AD247" s="99" t="str" cm="1">
        <f t="array" ref="AD247">+_xlfn.IFS(AB247="","",AB247=#REF!,#REF!,AB247=#REF!,#REF!,AB247=#REF!,#REF!)</f>
        <v/>
      </c>
      <c r="AE247" s="766"/>
      <c r="AF247" s="758"/>
      <c r="AG247" s="740"/>
      <c r="AH247" s="742"/>
      <c r="AI247" s="744"/>
      <c r="AJ247" s="746"/>
      <c r="AK247" s="748"/>
      <c r="AL247" s="183"/>
      <c r="AM247" s="193"/>
      <c r="AN247" s="193"/>
      <c r="AO247" s="193"/>
      <c r="AP247" s="193"/>
      <c r="AQ247" s="193"/>
      <c r="AR247" s="183"/>
      <c r="AS247" s="183"/>
    </row>
    <row r="248" spans="1:45" ht="22.5" customHeight="1" x14ac:dyDescent="0.2">
      <c r="A248" s="758"/>
      <c r="B248" s="760"/>
      <c r="C248" s="819"/>
      <c r="D248" s="764"/>
      <c r="E248" s="819"/>
      <c r="F248" s="751"/>
      <c r="G248" s="753"/>
      <c r="H248" s="122" t="s">
        <v>244</v>
      </c>
      <c r="I248" s="123"/>
      <c r="J248" s="116"/>
      <c r="K248" s="52"/>
      <c r="L248" s="74"/>
      <c r="M248" s="53" t="str" cm="1">
        <f t="array" ref="M248">+_xlfn.IFS(L248="","",L248=#REF!,#REF!,L248=#REF!,#REF!)</f>
        <v/>
      </c>
      <c r="N248" s="74"/>
      <c r="O248" s="53" t="str" cm="1">
        <f t="array" ref="O248">+_xlfn.IFS(N248="","",N248=#REF!,#REF!,N248=#REF!,#REF!)</f>
        <v/>
      </c>
      <c r="P248" s="74"/>
      <c r="Q248" s="53" t="str" cm="1">
        <f t="array" ref="Q248">+_xlfn.IFS(P248="","",P248=#REF!,#REF!,P248=#REF!,#REF!,P248=#REF!,#REF!)</f>
        <v/>
      </c>
      <c r="R248" s="74"/>
      <c r="S248" s="53" t="str" cm="1">
        <f t="array" ref="S248">+_xlfn.IFS(R248="","",R248=#REF!,#REF!,R248=#REF!,#REF!)</f>
        <v/>
      </c>
      <c r="T248" s="73"/>
      <c r="U248" s="53" t="str" cm="1">
        <f t="array" ref="U248">+_xlfn.IFS(T248="","",T248=#REF!,#REF!,T248=#REF!,#REF!)</f>
        <v/>
      </c>
      <c r="V248" s="75"/>
      <c r="W248" s="117" t="str" cm="1">
        <f t="array" ref="W248">+_xlfn.IFS(V248="","",V248=#REF!,#REF!,V248=#REF!,#REF!,V248=#REF!,#REF!)</f>
        <v/>
      </c>
      <c r="X248" s="112" t="str">
        <f t="shared" si="1"/>
        <v/>
      </c>
      <c r="Y248" s="54" t="str" cm="1">
        <f t="array" ref="Y248">+_xlfn.IFS(X248="","",X248&lt;=#REF!,#REF!,X248&lt;=#REF!,#REF!,X248&lt;=#REF!,#REF!)</f>
        <v/>
      </c>
      <c r="Z248" s="109"/>
      <c r="AA248" s="104" t="str" cm="1">
        <f t="array" ref="AA248">+_xlfn.IFS(Z248="","",Z248=#REF!,#REF!,Z248=#REF!,#REF!,Z248=#REF!,#REF!)</f>
        <v/>
      </c>
      <c r="AB248" s="103" t="str" cm="1">
        <f t="array" ref="AB248">+_xlfn.IFS(AA248="","",AND(Y248=#REF!,AA248=#REF!),#REF!,AND(Y248=#REF!,AA248=#REF!),#REF!,AND(Y248=#REF!,AA248=#REF!),#REF!,AND(Y248=#REF!,AA248=#REF!),#REF!,AND(Y248=#REF!,AA248=#REF!),#REF!,AND(Y248=#REF!,AA248=#REF!),#REF!,AND(Y248=#REF!,AA248=#REF!),#REF!,AND(Y248=#REF!,AA248=#REF!),#REF!,AND(Y248=#REF!,AA248=#REF!),#REF!)</f>
        <v/>
      </c>
      <c r="AC248" s="104" t="str" cm="1">
        <f t="array" ref="AC248">+_xlfn.IFS(AB248="","",AB248=#REF!,#REF!,AB248=#REF!,#REF!,AB248=#REF!,#REF!)</f>
        <v/>
      </c>
      <c r="AD248" s="99" t="str" cm="1">
        <f t="array" ref="AD248">+_xlfn.IFS(AB248="","",AB248=#REF!,#REF!,AB248=#REF!,#REF!,AB248=#REF!,#REF!)</f>
        <v/>
      </c>
      <c r="AE248" s="766"/>
      <c r="AF248" s="758"/>
      <c r="AG248" s="740"/>
      <c r="AH248" s="742"/>
      <c r="AI248" s="744"/>
      <c r="AJ248" s="746"/>
      <c r="AK248" s="748"/>
      <c r="AL248" s="183"/>
      <c r="AM248" s="193"/>
      <c r="AN248" s="193"/>
      <c r="AO248" s="193"/>
      <c r="AP248" s="193"/>
      <c r="AQ248" s="193"/>
      <c r="AR248" s="183"/>
      <c r="AS248" s="183"/>
    </row>
    <row r="249" spans="1:45" ht="22.5" customHeight="1" thickBot="1" x14ac:dyDescent="0.25">
      <c r="A249" s="759"/>
      <c r="B249" s="761"/>
      <c r="C249" s="820"/>
      <c r="D249" s="765"/>
      <c r="E249" s="820"/>
      <c r="F249" s="756"/>
      <c r="G249" s="757"/>
      <c r="H249" s="124" t="s">
        <v>245</v>
      </c>
      <c r="I249" s="125"/>
      <c r="J249" s="118"/>
      <c r="K249" s="87"/>
      <c r="L249" s="88"/>
      <c r="M249" s="89" t="str" cm="1">
        <f t="array" ref="M249">+_xlfn.IFS(L249="","",L249=#REF!,#REF!,L249=#REF!,#REF!)</f>
        <v/>
      </c>
      <c r="N249" s="88"/>
      <c r="O249" s="89" t="str" cm="1">
        <f t="array" ref="O249">+_xlfn.IFS(N249="","",N249=#REF!,#REF!,N249=#REF!,#REF!)</f>
        <v/>
      </c>
      <c r="P249" s="88"/>
      <c r="Q249" s="89" t="str" cm="1">
        <f t="array" ref="Q249">+_xlfn.IFS(P249="","",P249=#REF!,#REF!,P249=#REF!,#REF!,P249=#REF!,#REF!)</f>
        <v/>
      </c>
      <c r="R249" s="88"/>
      <c r="S249" s="89" t="str" cm="1">
        <f t="array" ref="S249">+_xlfn.IFS(R249="","",R249=#REF!,#REF!,R249=#REF!,#REF!)</f>
        <v/>
      </c>
      <c r="T249" s="86"/>
      <c r="U249" s="89" t="str" cm="1">
        <f t="array" ref="U249">+_xlfn.IFS(T249="","",T249=#REF!,#REF!,T249=#REF!,#REF!)</f>
        <v/>
      </c>
      <c r="V249" s="90"/>
      <c r="W249" s="119" t="str" cm="1">
        <f t="array" ref="W249">+_xlfn.IFS(V249="","",V249=#REF!,#REF!,V249=#REF!,#REF!,V249=#REF!,#REF!)</f>
        <v/>
      </c>
      <c r="X249" s="113" t="str">
        <f t="shared" si="1"/>
        <v/>
      </c>
      <c r="Y249" s="92" t="str" cm="1">
        <f t="array" ref="Y249">+_xlfn.IFS(X249="","",X249&lt;=#REF!,#REF!,X249&lt;=#REF!,#REF!,X249&lt;=#REF!,#REF!)</f>
        <v/>
      </c>
      <c r="Z249" s="110"/>
      <c r="AA249" s="106" t="str" cm="1">
        <f t="array" ref="AA249">+_xlfn.IFS(Z249="","",Z249=#REF!,#REF!,Z249=#REF!,#REF!,Z249=#REF!,#REF!)</f>
        <v/>
      </c>
      <c r="AB249" s="105" t="str" cm="1">
        <f t="array" ref="AB249">+_xlfn.IFS(AA249="","",AND(Y249=#REF!,AA249=#REF!),#REF!,AND(Y249=#REF!,AA249=#REF!),#REF!,AND(Y249=#REF!,AA249=#REF!),#REF!,AND(Y249=#REF!,AA249=#REF!),#REF!,AND(Y249=#REF!,AA249=#REF!),#REF!,AND(Y249=#REF!,AA249=#REF!),#REF!,AND(Y249=#REF!,AA249=#REF!),#REF!,AND(Y249=#REF!,AA249=#REF!),#REF!,AND(Y249=#REF!,AA249=#REF!),#REF!)</f>
        <v/>
      </c>
      <c r="AC249" s="106" t="str" cm="1">
        <f t="array" ref="AC249">+_xlfn.IFS(AB249="","",AB249=#REF!,#REF!,AB249=#REF!,#REF!,AB249=#REF!,#REF!)</f>
        <v/>
      </c>
      <c r="AD249" s="100" t="str" cm="1">
        <f t="array" ref="AD249">+_xlfn.IFS(AB249="","",AB249=#REF!,#REF!,AB249=#REF!,#REF!,AB249=#REF!,#REF!)</f>
        <v/>
      </c>
      <c r="AE249" s="767"/>
      <c r="AF249" s="759"/>
      <c r="AG249" s="741"/>
      <c r="AH249" s="743"/>
      <c r="AI249" s="745"/>
      <c r="AJ249" s="747"/>
      <c r="AK249" s="749"/>
      <c r="AL249" s="183"/>
      <c r="AM249" s="193"/>
      <c r="AN249" s="193"/>
      <c r="AO249" s="193"/>
      <c r="AP249" s="193"/>
      <c r="AQ249" s="193"/>
      <c r="AR249" s="183"/>
      <c r="AS249" s="183"/>
    </row>
    <row r="250" spans="1:45" ht="22.5" customHeight="1" x14ac:dyDescent="0.2">
      <c r="A250" s="758" t="str">
        <f>'2 Contexto e Identificación'!$A$26</f>
        <v>R15</v>
      </c>
      <c r="B250" s="760" t="str">
        <f>+'2 Contexto e Identificación'!$E$26</f>
        <v xml:space="preserve">  </v>
      </c>
      <c r="C250" s="819">
        <f>+'5 Mapa Calor Inherente'!$C$26</f>
        <v>0</v>
      </c>
      <c r="D250" s="764">
        <f>+'5 Mapa Calor Inherente'!$D$26</f>
        <v>0</v>
      </c>
      <c r="E250" s="819">
        <f>+'5 Mapa Calor Inherente'!$E$26</f>
        <v>0</v>
      </c>
      <c r="F250" s="751" t="s">
        <v>242</v>
      </c>
      <c r="G250" s="753"/>
      <c r="H250" s="120" t="s">
        <v>243</v>
      </c>
      <c r="I250" s="121"/>
      <c r="J250" s="114"/>
      <c r="K250" s="60"/>
      <c r="L250" s="94"/>
      <c r="M250" s="95" t="str" cm="1">
        <f t="array" ref="M250">+_xlfn.IFS(L250="","",L250=#REF!,#REF!,L250=#REF!,#REF!)</f>
        <v/>
      </c>
      <c r="N250" s="94"/>
      <c r="O250" s="95" t="str" cm="1">
        <f t="array" ref="O250">+_xlfn.IFS(N250="","",N250=#REF!,#REF!,N250=#REF!,#REF!)</f>
        <v/>
      </c>
      <c r="P250" s="94"/>
      <c r="Q250" s="95" t="str" cm="1">
        <f t="array" ref="Q250">+_xlfn.IFS(P250="","",P250=#REF!,#REF!,P250=#REF!,#REF!,P250=#REF!,#REF!)</f>
        <v/>
      </c>
      <c r="R250" s="94"/>
      <c r="S250" s="95" t="str" cm="1">
        <f t="array" ref="S250">+_xlfn.IFS(R250="","",R250=#REF!,#REF!,R250=#REF!,#REF!)</f>
        <v/>
      </c>
      <c r="T250" s="93"/>
      <c r="U250" s="95" t="str" cm="1">
        <f t="array" ref="U250">+_xlfn.IFS(T250="","",T250=#REF!,#REF!,T250=#REF!,#REF!)</f>
        <v/>
      </c>
      <c r="V250" s="96"/>
      <c r="W250" s="115" t="str" cm="1">
        <f t="array" ref="W250">+_xlfn.IFS(V250="","",V250=#REF!,#REF!,V250=#REF!,#REF!,V250=#REF!,#REF!)</f>
        <v/>
      </c>
      <c r="X250" s="111" t="str">
        <f t="shared" si="1"/>
        <v/>
      </c>
      <c r="Y250" s="97" t="str" cm="1">
        <f t="array" ref="Y250">+_xlfn.IFS(X250="","",X250&lt;=#REF!,#REF!,X250&lt;=#REF!,#REF!,X250&lt;=#REF!,#REF!)</f>
        <v/>
      </c>
      <c r="Z250" s="108"/>
      <c r="AA250" s="102" t="str" cm="1">
        <f t="array" ref="AA250">+_xlfn.IFS(Z250="","",Z250=#REF!,#REF!,Z250=#REF!,#REF!,Z250=#REF!,#REF!)</f>
        <v/>
      </c>
      <c r="AB250" s="101" t="str" cm="1">
        <f t="array" ref="AB250">+_xlfn.IFS(AA250="","",AND(Y250=#REF!,AA250=#REF!),#REF!,AND(Y250=#REF!,AA250=#REF!),#REF!,AND(Y250=#REF!,AA250=#REF!),#REF!,AND(Y250=#REF!,AA250=#REF!),#REF!,AND(Y250=#REF!,AA250=#REF!),#REF!,AND(Y250=#REF!,AA250=#REF!),#REF!,AND(Y250=#REF!,AA250=#REF!),#REF!,AND(Y250=#REF!,AA250=#REF!),#REF!,AND(Y250=#REF!,AA250=#REF!),#REF!)</f>
        <v/>
      </c>
      <c r="AC250" s="102" t="str" cm="1">
        <f t="array" ref="AC250">+_xlfn.IFS(AB250="","",AB250=#REF!,#REF!,AB250=#REF!,#REF!,AB250=#REF!,#REF!)</f>
        <v/>
      </c>
      <c r="AD250" s="98" t="str" cm="1">
        <f t="array" ref="AD250">+_xlfn.IFS(AB250="","",AB250=#REF!,#REF!,AB250=#REF!,#REF!,AB250=#REF!,#REF!)</f>
        <v/>
      </c>
      <c r="AE250" s="766" t="str">
        <f>+IF(AC250="","",AVERAGE(AC250:AC264))</f>
        <v/>
      </c>
      <c r="AF250" s="758" t="str" cm="1">
        <f t="array" ref="AF250">+_xlfn.IFS(AE250="","",AE250=#REF!,#REF!,AE250&gt;=#REF!,#REF!,AE250&gt;=#REF!,#REF!)</f>
        <v/>
      </c>
      <c r="AG250" s="740" t="str">
        <f>+IF(AF250="","",#REF!)</f>
        <v/>
      </c>
      <c r="AH250" s="742" t="str" cm="1">
        <f t="array" ref="AH250">+_xlfn.IFS(AG250="","",AG250=#REF!,#REF!,AND(AF250=#REF!,AG250=#REF!),#REF!,AND(AF250=#REF!,AG250=#REF!),#REF!,AND(AF250=#REF!,AG250=#REF!),#REF!)</f>
        <v/>
      </c>
      <c r="AI250" s="744" t="str" cm="1">
        <f t="array" ref="AI250">+_xlfn.IFS(AH250="","",AH250=#REF!,C250,C250=#REF!,C250,AND(AH250=#REF!,C250=#REF!),#REF!,AND(AH250=#REF!,C250=#REF!),#REF!,AND(AH250=#REF!,C250=#REF!),#REF!,AND(AH250=#REF!,C250=#REF!),#REF!,AND(AH250=#REF!,C250=#REF!),#REF!,AND(AH250=#REF!,C250=#REF!),#REF!,AND(AH250=#REF!,C250=#REF!),#REF!,AND(AH250=#REF!,C250=#REF!),#REF!)</f>
        <v/>
      </c>
      <c r="AJ250" s="746">
        <f>+IF(D250="","",D250)</f>
        <v>0</v>
      </c>
      <c r="AK250" s="748" t="e">
        <f>+IF(AI250=#REF!,IF(AJ250=#REF!,#REF!,IF(AJ250=#REF!,#REF!,IF(AJ250=#REF!,#REF!,IF(AJ250=#REF!,#REF!,IF(AJ250=#REF!,#REF!))))),IF(AI250=#REF!,IF(AJ250=#REF!,#REF!,IF(AJ250=#REF!,#REF!,IF(AJ250=#REF!,#REF!,IF(AJ250=#REF!,#REF!,IF(AJ250=#REF!,#REF!))))),IF(AI250=#REF!,IF(AJ250=#REF!,#REF!,IF(AJ250=#REF!,#REF!,IF(AJ250=#REF!,#REF!,IF(AJ250=#REF!,#REF!,IF(AJ250=#REF!,#REF!))))),IF(AI250=#REF!,IF(AJ250=#REF!,#REF!,IF(AJ250=#REF!,#REF!,IF(AJ250=#REF!,#REF!,IF(AJ250=#REF!,#REF!,IF(AJ250=#REF!,#REF!))))),IF(AI250=#REF!,IF(AJ250=#REF!,#REF!,IF(AJ250=#REF!,#REF!,IF(AJ250=#REF!,#REF!,IF(AJ250=#REF!,#REF!,IF(AJ250=#REF!,#REF!))))),"")))))</f>
        <v>#REF!</v>
      </c>
      <c r="AL250" s="183"/>
      <c r="AM250" s="193"/>
      <c r="AN250" s="193"/>
      <c r="AO250" s="193"/>
      <c r="AP250" s="193"/>
      <c r="AQ250" s="193"/>
      <c r="AR250" s="183"/>
      <c r="AS250" s="183"/>
    </row>
    <row r="251" spans="1:45" ht="22.5" customHeight="1" x14ac:dyDescent="0.2">
      <c r="A251" s="758"/>
      <c r="B251" s="760"/>
      <c r="C251" s="819"/>
      <c r="D251" s="764"/>
      <c r="E251" s="819"/>
      <c r="F251" s="751"/>
      <c r="G251" s="753"/>
      <c r="H251" s="122" t="s">
        <v>244</v>
      </c>
      <c r="I251" s="123"/>
      <c r="J251" s="116"/>
      <c r="K251" s="52"/>
      <c r="L251" s="74"/>
      <c r="M251" s="53" t="str" cm="1">
        <f t="array" ref="M251">+_xlfn.IFS(L251="","",L251=#REF!,#REF!,L251=#REF!,#REF!)</f>
        <v/>
      </c>
      <c r="N251" s="74"/>
      <c r="O251" s="53" t="str" cm="1">
        <f t="array" ref="O251">+_xlfn.IFS(N251="","",N251=#REF!,#REF!,N251=#REF!,#REF!)</f>
        <v/>
      </c>
      <c r="P251" s="74"/>
      <c r="Q251" s="53" t="str" cm="1">
        <f t="array" ref="Q251">+_xlfn.IFS(P251="","",P251=#REF!,#REF!,P251=#REF!,#REF!,P251=#REF!,#REF!)</f>
        <v/>
      </c>
      <c r="R251" s="74"/>
      <c r="S251" s="53" t="str" cm="1">
        <f t="array" ref="S251">+_xlfn.IFS(R251="","",R251=#REF!,#REF!,R251=#REF!,#REF!)</f>
        <v/>
      </c>
      <c r="T251" s="73"/>
      <c r="U251" s="53" t="str" cm="1">
        <f t="array" ref="U251">+_xlfn.IFS(T251="","",T251=#REF!,#REF!,T251=#REF!,#REF!)</f>
        <v/>
      </c>
      <c r="V251" s="75"/>
      <c r="W251" s="117" t="str" cm="1">
        <f t="array" ref="W251">+_xlfn.IFS(V251="","",V251=#REF!,#REF!,V251=#REF!,#REF!,V251=#REF!,#REF!)</f>
        <v/>
      </c>
      <c r="X251" s="112" t="str">
        <f t="shared" si="1"/>
        <v/>
      </c>
      <c r="Y251" s="54" t="str" cm="1">
        <f t="array" ref="Y251">+_xlfn.IFS(X251="","",X251&lt;=#REF!,#REF!,X251&lt;=#REF!,#REF!,X251&lt;=#REF!,#REF!)</f>
        <v/>
      </c>
      <c r="Z251" s="109"/>
      <c r="AA251" s="104" t="str" cm="1">
        <f t="array" ref="AA251">+_xlfn.IFS(Z251="","",Z251=#REF!,#REF!,Z251=#REF!,#REF!,Z251=#REF!,#REF!)</f>
        <v/>
      </c>
      <c r="AB251" s="103" t="str" cm="1">
        <f t="array" ref="AB251">+_xlfn.IFS(AA251="","",AND(Y251=#REF!,AA251=#REF!),#REF!,AND(Y251=#REF!,AA251=#REF!),#REF!,AND(Y251=#REF!,AA251=#REF!),#REF!,AND(Y251=#REF!,AA251=#REF!),#REF!,AND(Y251=#REF!,AA251=#REF!),#REF!,AND(Y251=#REF!,AA251=#REF!),#REF!,AND(Y251=#REF!,AA251=#REF!),#REF!,AND(Y251=#REF!,AA251=#REF!),#REF!,AND(Y251=#REF!,AA251=#REF!),#REF!)</f>
        <v/>
      </c>
      <c r="AC251" s="104" t="str" cm="1">
        <f t="array" ref="AC251">+_xlfn.IFS(AB251="","",AB251=#REF!,#REF!,AB251=#REF!,#REF!,AB251=#REF!,#REF!)</f>
        <v/>
      </c>
      <c r="AD251" s="99" t="str" cm="1">
        <f t="array" ref="AD251">+_xlfn.IFS(AB251="","",AB251=#REF!,#REF!,AB251=#REF!,#REF!,AB251=#REF!,#REF!)</f>
        <v/>
      </c>
      <c r="AE251" s="766"/>
      <c r="AF251" s="758"/>
      <c r="AG251" s="740"/>
      <c r="AH251" s="742"/>
      <c r="AI251" s="744"/>
      <c r="AJ251" s="746"/>
      <c r="AK251" s="748"/>
      <c r="AL251" s="183"/>
      <c r="AM251" s="193"/>
      <c r="AN251" s="193"/>
      <c r="AO251" s="193"/>
      <c r="AP251" s="193"/>
      <c r="AQ251" s="193"/>
      <c r="AR251" s="183"/>
      <c r="AS251" s="183"/>
    </row>
    <row r="252" spans="1:45" ht="22.5" customHeight="1" x14ac:dyDescent="0.2">
      <c r="A252" s="758"/>
      <c r="B252" s="760"/>
      <c r="C252" s="819"/>
      <c r="D252" s="764"/>
      <c r="E252" s="819"/>
      <c r="F252" s="752"/>
      <c r="G252" s="754"/>
      <c r="H252" s="122" t="s">
        <v>245</v>
      </c>
      <c r="I252" s="123"/>
      <c r="J252" s="116"/>
      <c r="K252" s="52"/>
      <c r="L252" s="74"/>
      <c r="M252" s="53" t="str" cm="1">
        <f t="array" ref="M252">+_xlfn.IFS(L252="","",L252=#REF!,#REF!,L252=#REF!,#REF!)</f>
        <v/>
      </c>
      <c r="N252" s="74"/>
      <c r="O252" s="53" t="str" cm="1">
        <f t="array" ref="O252">+_xlfn.IFS(N252="","",N252=#REF!,#REF!,N252=#REF!,#REF!)</f>
        <v/>
      </c>
      <c r="P252" s="74"/>
      <c r="Q252" s="53" t="str" cm="1">
        <f t="array" ref="Q252">+_xlfn.IFS(P252="","",P252=#REF!,#REF!,P252=#REF!,#REF!,P252=#REF!,#REF!)</f>
        <v/>
      </c>
      <c r="R252" s="74"/>
      <c r="S252" s="53" t="str" cm="1">
        <f t="array" ref="S252">+_xlfn.IFS(R252="","",R252=#REF!,#REF!,R252=#REF!,#REF!)</f>
        <v/>
      </c>
      <c r="T252" s="73"/>
      <c r="U252" s="53" t="str" cm="1">
        <f t="array" ref="U252">+_xlfn.IFS(T252="","",T252=#REF!,#REF!,T252=#REF!,#REF!)</f>
        <v/>
      </c>
      <c r="V252" s="75"/>
      <c r="W252" s="117" t="str" cm="1">
        <f t="array" ref="W252">+_xlfn.IFS(V252="","",V252=#REF!,#REF!,V252=#REF!,#REF!,V252=#REF!,#REF!)</f>
        <v/>
      </c>
      <c r="X252" s="112" t="str">
        <f t="shared" si="1"/>
        <v/>
      </c>
      <c r="Y252" s="54" t="str" cm="1">
        <f t="array" ref="Y252">+_xlfn.IFS(X252="","",X252&lt;=#REF!,#REF!,X252&lt;=#REF!,#REF!,X252&lt;=#REF!,#REF!)</f>
        <v/>
      </c>
      <c r="Z252" s="109"/>
      <c r="AA252" s="104" t="str" cm="1">
        <f t="array" ref="AA252">+_xlfn.IFS(Z252="","",Z252=#REF!,#REF!,Z252=#REF!,#REF!,Z252=#REF!,#REF!)</f>
        <v/>
      </c>
      <c r="AB252" s="103" t="str" cm="1">
        <f t="array" ref="AB252">+_xlfn.IFS(AA252="","",AND(Y252=#REF!,AA252=#REF!),#REF!,AND(Y252=#REF!,AA252=#REF!),#REF!,AND(Y252=#REF!,AA252=#REF!),#REF!,AND(Y252=#REF!,AA252=#REF!),#REF!,AND(Y252=#REF!,AA252=#REF!),#REF!,AND(Y252=#REF!,AA252=#REF!),#REF!,AND(Y252=#REF!,AA252=#REF!),#REF!,AND(Y252=#REF!,AA252=#REF!),#REF!,AND(Y252=#REF!,AA252=#REF!),#REF!)</f>
        <v/>
      </c>
      <c r="AC252" s="104" t="str" cm="1">
        <f t="array" ref="AC252">+_xlfn.IFS(AB252="","",AB252=#REF!,#REF!,AB252=#REF!,#REF!,AB252=#REF!,#REF!)</f>
        <v/>
      </c>
      <c r="AD252" s="99" t="str" cm="1">
        <f t="array" ref="AD252">+_xlfn.IFS(AB252="","",AB252=#REF!,#REF!,AB252=#REF!,#REF!,AB252=#REF!,#REF!)</f>
        <v/>
      </c>
      <c r="AE252" s="766"/>
      <c r="AF252" s="758"/>
      <c r="AG252" s="740"/>
      <c r="AH252" s="742"/>
      <c r="AI252" s="744"/>
      <c r="AJ252" s="746"/>
      <c r="AK252" s="748"/>
      <c r="AL252" s="183"/>
      <c r="AM252" s="193"/>
      <c r="AN252" s="193"/>
      <c r="AO252" s="193"/>
      <c r="AP252" s="193"/>
      <c r="AQ252" s="193"/>
      <c r="AR252" s="183"/>
      <c r="AS252" s="183"/>
    </row>
    <row r="253" spans="1:45" ht="22.5" customHeight="1" x14ac:dyDescent="0.2">
      <c r="A253" s="758"/>
      <c r="B253" s="760"/>
      <c r="C253" s="819"/>
      <c r="D253" s="764"/>
      <c r="E253" s="819"/>
      <c r="F253" s="750" t="s">
        <v>246</v>
      </c>
      <c r="G253" s="755"/>
      <c r="H253" s="122" t="s">
        <v>243</v>
      </c>
      <c r="I253" s="123"/>
      <c r="J253" s="116"/>
      <c r="K253" s="52"/>
      <c r="L253" s="74"/>
      <c r="M253" s="53" t="str" cm="1">
        <f t="array" ref="M253">+_xlfn.IFS(L253="","",L253=#REF!,#REF!,L253=#REF!,#REF!)</f>
        <v/>
      </c>
      <c r="N253" s="74"/>
      <c r="O253" s="53" t="str" cm="1">
        <f t="array" ref="O253">+_xlfn.IFS(N253="","",N253=#REF!,#REF!,N253=#REF!,#REF!)</f>
        <v/>
      </c>
      <c r="P253" s="74"/>
      <c r="Q253" s="53" t="str" cm="1">
        <f t="array" ref="Q253">+_xlfn.IFS(P253="","",P253=#REF!,#REF!,P253=#REF!,#REF!,P253=#REF!,#REF!)</f>
        <v/>
      </c>
      <c r="R253" s="74"/>
      <c r="S253" s="53" t="str" cm="1">
        <f t="array" ref="S253">+_xlfn.IFS(R253="","",R253=#REF!,#REF!,R253=#REF!,#REF!)</f>
        <v/>
      </c>
      <c r="T253" s="73"/>
      <c r="U253" s="53" t="str" cm="1">
        <f t="array" ref="U253">+_xlfn.IFS(T253="","",T253=#REF!,#REF!,T253=#REF!,#REF!)</f>
        <v/>
      </c>
      <c r="V253" s="75"/>
      <c r="W253" s="117" t="str" cm="1">
        <f t="array" ref="W253">+_xlfn.IFS(V253="","",V253=#REF!,#REF!,V253=#REF!,#REF!,V253=#REF!,#REF!)</f>
        <v/>
      </c>
      <c r="X253" s="112" t="str">
        <f t="shared" si="1"/>
        <v/>
      </c>
      <c r="Y253" s="54" t="str" cm="1">
        <f t="array" ref="Y253">+_xlfn.IFS(X253="","",X253&lt;=#REF!,#REF!,X253&lt;=#REF!,#REF!,X253&lt;=#REF!,#REF!)</f>
        <v/>
      </c>
      <c r="Z253" s="109"/>
      <c r="AA253" s="104" t="str" cm="1">
        <f t="array" ref="AA253">+_xlfn.IFS(Z253="","",Z253=#REF!,#REF!,Z253=#REF!,#REF!,Z253=#REF!,#REF!)</f>
        <v/>
      </c>
      <c r="AB253" s="103" t="str" cm="1">
        <f t="array" ref="AB253">+_xlfn.IFS(AA253="","",AND(Y253=#REF!,AA253=#REF!),#REF!,AND(Y253=#REF!,AA253=#REF!),#REF!,AND(Y253=#REF!,AA253=#REF!),#REF!,AND(Y253=#REF!,AA253=#REF!),#REF!,AND(Y253=#REF!,AA253=#REF!),#REF!,AND(Y253=#REF!,AA253=#REF!),#REF!,AND(Y253=#REF!,AA253=#REF!),#REF!,AND(Y253=#REF!,AA253=#REF!),#REF!,AND(Y253=#REF!,AA253=#REF!),#REF!)</f>
        <v/>
      </c>
      <c r="AC253" s="104" t="str" cm="1">
        <f t="array" ref="AC253">+_xlfn.IFS(AB253="","",AB253=#REF!,#REF!,AB253=#REF!,#REF!,AB253=#REF!,#REF!)</f>
        <v/>
      </c>
      <c r="AD253" s="99" t="str" cm="1">
        <f t="array" ref="AD253">+_xlfn.IFS(AB253="","",AB253=#REF!,#REF!,AB253=#REF!,#REF!,AB253=#REF!,#REF!)</f>
        <v/>
      </c>
      <c r="AE253" s="766"/>
      <c r="AF253" s="758"/>
      <c r="AG253" s="740"/>
      <c r="AH253" s="742"/>
      <c r="AI253" s="744"/>
      <c r="AJ253" s="746"/>
      <c r="AK253" s="748"/>
      <c r="AL253" s="183"/>
      <c r="AM253" s="193"/>
      <c r="AN253" s="193"/>
      <c r="AO253" s="193"/>
      <c r="AP253" s="193"/>
      <c r="AQ253" s="193"/>
      <c r="AR253" s="183"/>
      <c r="AS253" s="183"/>
    </row>
    <row r="254" spans="1:45" ht="22.5" customHeight="1" x14ac:dyDescent="0.2">
      <c r="A254" s="758"/>
      <c r="B254" s="760"/>
      <c r="C254" s="819"/>
      <c r="D254" s="764"/>
      <c r="E254" s="819"/>
      <c r="F254" s="751"/>
      <c r="G254" s="753"/>
      <c r="H254" s="122" t="s">
        <v>244</v>
      </c>
      <c r="I254" s="123"/>
      <c r="J254" s="116"/>
      <c r="K254" s="52"/>
      <c r="L254" s="74"/>
      <c r="M254" s="53" t="str" cm="1">
        <f t="array" ref="M254">+_xlfn.IFS(L254="","",L254=#REF!,#REF!,L254=#REF!,#REF!)</f>
        <v/>
      </c>
      <c r="N254" s="74"/>
      <c r="O254" s="53" t="str" cm="1">
        <f t="array" ref="O254">+_xlfn.IFS(N254="","",N254=#REF!,#REF!,N254=#REF!,#REF!)</f>
        <v/>
      </c>
      <c r="P254" s="74"/>
      <c r="Q254" s="53" t="str" cm="1">
        <f t="array" ref="Q254">+_xlfn.IFS(P254="","",P254=#REF!,#REF!,P254=#REF!,#REF!,P254=#REF!,#REF!)</f>
        <v/>
      </c>
      <c r="R254" s="74"/>
      <c r="S254" s="53" t="str" cm="1">
        <f t="array" ref="S254">+_xlfn.IFS(R254="","",R254=#REF!,#REF!,R254=#REF!,#REF!)</f>
        <v/>
      </c>
      <c r="T254" s="73"/>
      <c r="U254" s="53" t="str" cm="1">
        <f t="array" ref="U254">+_xlfn.IFS(T254="","",T254=#REF!,#REF!,T254=#REF!,#REF!)</f>
        <v/>
      </c>
      <c r="V254" s="75"/>
      <c r="W254" s="117" t="str" cm="1">
        <f t="array" ref="W254">+_xlfn.IFS(V254="","",V254=#REF!,#REF!,V254=#REF!,#REF!,V254=#REF!,#REF!)</f>
        <v/>
      </c>
      <c r="X254" s="112" t="str">
        <f t="shared" si="1"/>
        <v/>
      </c>
      <c r="Y254" s="54" t="str" cm="1">
        <f t="array" ref="Y254">+_xlfn.IFS(X254="","",X254&lt;=#REF!,#REF!,X254&lt;=#REF!,#REF!,X254&lt;=#REF!,#REF!)</f>
        <v/>
      </c>
      <c r="Z254" s="109"/>
      <c r="AA254" s="104" t="str" cm="1">
        <f t="array" ref="AA254">+_xlfn.IFS(Z254="","",Z254=#REF!,#REF!,Z254=#REF!,#REF!,Z254=#REF!,#REF!)</f>
        <v/>
      </c>
      <c r="AB254" s="103" t="str" cm="1">
        <f t="array" ref="AB254">+_xlfn.IFS(AA254="","",AND(Y254=#REF!,AA254=#REF!),#REF!,AND(Y254=#REF!,AA254=#REF!),#REF!,AND(Y254=#REF!,AA254=#REF!),#REF!,AND(Y254=#REF!,AA254=#REF!),#REF!,AND(Y254=#REF!,AA254=#REF!),#REF!,AND(Y254=#REF!,AA254=#REF!),#REF!,AND(Y254=#REF!,AA254=#REF!),#REF!,AND(Y254=#REF!,AA254=#REF!),#REF!,AND(Y254=#REF!,AA254=#REF!),#REF!)</f>
        <v/>
      </c>
      <c r="AC254" s="104" t="str" cm="1">
        <f t="array" ref="AC254">+_xlfn.IFS(AB254="","",AB254=#REF!,#REF!,AB254=#REF!,#REF!,AB254=#REF!,#REF!)</f>
        <v/>
      </c>
      <c r="AD254" s="99" t="str" cm="1">
        <f t="array" ref="AD254">+_xlfn.IFS(AB254="","",AB254=#REF!,#REF!,AB254=#REF!,#REF!,AB254=#REF!,#REF!)</f>
        <v/>
      </c>
      <c r="AE254" s="766"/>
      <c r="AF254" s="758"/>
      <c r="AG254" s="740"/>
      <c r="AH254" s="742"/>
      <c r="AI254" s="744"/>
      <c r="AJ254" s="746"/>
      <c r="AK254" s="748"/>
      <c r="AL254" s="183"/>
      <c r="AM254" s="193"/>
      <c r="AN254" s="193"/>
      <c r="AO254" s="193"/>
      <c r="AP254" s="193"/>
      <c r="AQ254" s="193"/>
      <c r="AR254" s="183"/>
      <c r="AS254" s="183"/>
    </row>
    <row r="255" spans="1:45" ht="22.5" customHeight="1" x14ac:dyDescent="0.2">
      <c r="A255" s="758"/>
      <c r="B255" s="760"/>
      <c r="C255" s="819"/>
      <c r="D255" s="764"/>
      <c r="E255" s="819"/>
      <c r="F255" s="752"/>
      <c r="G255" s="754"/>
      <c r="H255" s="122" t="s">
        <v>245</v>
      </c>
      <c r="I255" s="123"/>
      <c r="J255" s="116"/>
      <c r="K255" s="52"/>
      <c r="L255" s="74"/>
      <c r="M255" s="53" t="str" cm="1">
        <f t="array" ref="M255">+_xlfn.IFS(L255="","",L255=#REF!,#REF!,L255=#REF!,#REF!)</f>
        <v/>
      </c>
      <c r="N255" s="74"/>
      <c r="O255" s="53" t="str" cm="1">
        <f t="array" ref="O255">+_xlfn.IFS(N255="","",N255=#REF!,#REF!,N255=#REF!,#REF!)</f>
        <v/>
      </c>
      <c r="P255" s="74"/>
      <c r="Q255" s="53" t="str" cm="1">
        <f t="array" ref="Q255">+_xlfn.IFS(P255="","",P255=#REF!,#REF!,P255=#REF!,#REF!,P255=#REF!,#REF!)</f>
        <v/>
      </c>
      <c r="R255" s="74"/>
      <c r="S255" s="53" t="str" cm="1">
        <f t="array" ref="S255">+_xlfn.IFS(R255="","",R255=#REF!,#REF!,R255=#REF!,#REF!)</f>
        <v/>
      </c>
      <c r="T255" s="73"/>
      <c r="U255" s="53" t="str" cm="1">
        <f t="array" ref="U255">+_xlfn.IFS(T255="","",T255=#REF!,#REF!,T255=#REF!,#REF!)</f>
        <v/>
      </c>
      <c r="V255" s="75"/>
      <c r="W255" s="117" t="str" cm="1">
        <f t="array" ref="W255">+_xlfn.IFS(V255="","",V255=#REF!,#REF!,V255=#REF!,#REF!,V255=#REF!,#REF!)</f>
        <v/>
      </c>
      <c r="X255" s="112" t="str">
        <f t="shared" si="1"/>
        <v/>
      </c>
      <c r="Y255" s="54" t="str" cm="1">
        <f t="array" ref="Y255">+_xlfn.IFS(X255="","",X255&lt;=#REF!,#REF!,X255&lt;=#REF!,#REF!,X255&lt;=#REF!,#REF!)</f>
        <v/>
      </c>
      <c r="Z255" s="109"/>
      <c r="AA255" s="104" t="str" cm="1">
        <f t="array" ref="AA255">+_xlfn.IFS(Z255="","",Z255=#REF!,#REF!,Z255=#REF!,#REF!,Z255=#REF!,#REF!)</f>
        <v/>
      </c>
      <c r="AB255" s="103" t="str" cm="1">
        <f t="array" ref="AB255">+_xlfn.IFS(AA255="","",AND(Y255=#REF!,AA255=#REF!),#REF!,AND(Y255=#REF!,AA255=#REF!),#REF!,AND(Y255=#REF!,AA255=#REF!),#REF!,AND(Y255=#REF!,AA255=#REF!),#REF!,AND(Y255=#REF!,AA255=#REF!),#REF!,AND(Y255=#REF!,AA255=#REF!),#REF!,AND(Y255=#REF!,AA255=#REF!),#REF!,AND(Y255=#REF!,AA255=#REF!),#REF!,AND(Y255=#REF!,AA255=#REF!),#REF!)</f>
        <v/>
      </c>
      <c r="AC255" s="104" t="str" cm="1">
        <f t="array" ref="AC255">+_xlfn.IFS(AB255="","",AB255=#REF!,#REF!,AB255=#REF!,#REF!,AB255=#REF!,#REF!)</f>
        <v/>
      </c>
      <c r="AD255" s="99" t="str" cm="1">
        <f t="array" ref="AD255">+_xlfn.IFS(AB255="","",AB255=#REF!,#REF!,AB255=#REF!,#REF!,AB255=#REF!,#REF!)</f>
        <v/>
      </c>
      <c r="AE255" s="766"/>
      <c r="AF255" s="758"/>
      <c r="AG255" s="740"/>
      <c r="AH255" s="742"/>
      <c r="AI255" s="744"/>
      <c r="AJ255" s="746"/>
      <c r="AK255" s="748"/>
      <c r="AL255" s="183"/>
      <c r="AM255" s="193"/>
      <c r="AN255" s="193"/>
      <c r="AO255" s="193"/>
      <c r="AP255" s="193"/>
      <c r="AQ255" s="193"/>
      <c r="AR255" s="183"/>
      <c r="AS255" s="183"/>
    </row>
    <row r="256" spans="1:45" ht="22.5" customHeight="1" x14ac:dyDescent="0.2">
      <c r="A256" s="758"/>
      <c r="B256" s="760"/>
      <c r="C256" s="819"/>
      <c r="D256" s="764"/>
      <c r="E256" s="819"/>
      <c r="F256" s="750" t="s">
        <v>247</v>
      </c>
      <c r="G256" s="755"/>
      <c r="H256" s="122" t="s">
        <v>243</v>
      </c>
      <c r="I256" s="123"/>
      <c r="J256" s="116"/>
      <c r="K256" s="52"/>
      <c r="L256" s="74"/>
      <c r="M256" s="53" t="str" cm="1">
        <f t="array" ref="M256">+_xlfn.IFS(L256="","",L256=#REF!,#REF!,L256=#REF!,#REF!)</f>
        <v/>
      </c>
      <c r="N256" s="74"/>
      <c r="O256" s="53" t="str" cm="1">
        <f t="array" ref="O256">+_xlfn.IFS(N256="","",N256=#REF!,#REF!,N256=#REF!,#REF!)</f>
        <v/>
      </c>
      <c r="P256" s="74"/>
      <c r="Q256" s="53" t="str" cm="1">
        <f t="array" ref="Q256">+_xlfn.IFS(P256="","",P256=#REF!,#REF!,P256=#REF!,#REF!,P256=#REF!,#REF!)</f>
        <v/>
      </c>
      <c r="R256" s="74"/>
      <c r="S256" s="53" t="str" cm="1">
        <f t="array" ref="S256">+_xlfn.IFS(R256="","",R256=#REF!,#REF!,R256=#REF!,#REF!)</f>
        <v/>
      </c>
      <c r="T256" s="73"/>
      <c r="U256" s="53" t="str" cm="1">
        <f t="array" ref="U256">+_xlfn.IFS(T256="","",T256=#REF!,#REF!,T256=#REF!,#REF!)</f>
        <v/>
      </c>
      <c r="V256" s="75"/>
      <c r="W256" s="117" t="str" cm="1">
        <f t="array" ref="W256">+_xlfn.IFS(V256="","",V256=#REF!,#REF!,V256=#REF!,#REF!,V256=#REF!,#REF!)</f>
        <v/>
      </c>
      <c r="X256" s="112" t="str">
        <f t="shared" si="1"/>
        <v/>
      </c>
      <c r="Y256" s="54" t="str" cm="1">
        <f t="array" ref="Y256">+_xlfn.IFS(X256="","",X256&lt;=#REF!,#REF!,X256&lt;=#REF!,#REF!,X256&lt;=#REF!,#REF!)</f>
        <v/>
      </c>
      <c r="Z256" s="109"/>
      <c r="AA256" s="104" t="str" cm="1">
        <f t="array" ref="AA256">+_xlfn.IFS(Z256="","",Z256=#REF!,#REF!,Z256=#REF!,#REF!,Z256=#REF!,#REF!)</f>
        <v/>
      </c>
      <c r="AB256" s="103" t="str" cm="1">
        <f t="array" ref="AB256">+_xlfn.IFS(AA256="","",AND(Y256=#REF!,AA256=#REF!),#REF!,AND(Y256=#REF!,AA256=#REF!),#REF!,AND(Y256=#REF!,AA256=#REF!),#REF!,AND(Y256=#REF!,AA256=#REF!),#REF!,AND(Y256=#REF!,AA256=#REF!),#REF!,AND(Y256=#REF!,AA256=#REF!),#REF!,AND(Y256=#REF!,AA256=#REF!),#REF!,AND(Y256=#REF!,AA256=#REF!),#REF!,AND(Y256=#REF!,AA256=#REF!),#REF!)</f>
        <v/>
      </c>
      <c r="AC256" s="104" t="str" cm="1">
        <f t="array" ref="AC256">+_xlfn.IFS(AB256="","",AB256=#REF!,#REF!,AB256=#REF!,#REF!,AB256=#REF!,#REF!)</f>
        <v/>
      </c>
      <c r="AD256" s="99" t="str" cm="1">
        <f t="array" ref="AD256">+_xlfn.IFS(AB256="","",AB256=#REF!,#REF!,AB256=#REF!,#REF!,AB256=#REF!,#REF!)</f>
        <v/>
      </c>
      <c r="AE256" s="766"/>
      <c r="AF256" s="758"/>
      <c r="AG256" s="740"/>
      <c r="AH256" s="742"/>
      <c r="AI256" s="744"/>
      <c r="AJ256" s="746"/>
      <c r="AK256" s="748"/>
      <c r="AL256" s="183"/>
      <c r="AM256" s="193"/>
      <c r="AN256" s="193"/>
      <c r="AO256" s="193"/>
      <c r="AP256" s="193"/>
      <c r="AQ256" s="193"/>
      <c r="AR256" s="183"/>
      <c r="AS256" s="183"/>
    </row>
    <row r="257" spans="1:45" ht="22.5" customHeight="1" x14ac:dyDescent="0.2">
      <c r="A257" s="758"/>
      <c r="B257" s="760"/>
      <c r="C257" s="819"/>
      <c r="D257" s="764"/>
      <c r="E257" s="819"/>
      <c r="F257" s="751"/>
      <c r="G257" s="753"/>
      <c r="H257" s="122" t="s">
        <v>244</v>
      </c>
      <c r="I257" s="123"/>
      <c r="J257" s="116"/>
      <c r="K257" s="52"/>
      <c r="L257" s="74"/>
      <c r="M257" s="53" t="str" cm="1">
        <f t="array" ref="M257">+_xlfn.IFS(L257="","",L257=#REF!,#REF!,L257=#REF!,#REF!)</f>
        <v/>
      </c>
      <c r="N257" s="74"/>
      <c r="O257" s="53" t="str" cm="1">
        <f t="array" ref="O257">+_xlfn.IFS(N257="","",N257=#REF!,#REF!,N257=#REF!,#REF!)</f>
        <v/>
      </c>
      <c r="P257" s="74"/>
      <c r="Q257" s="53" t="str" cm="1">
        <f t="array" ref="Q257">+_xlfn.IFS(P257="","",P257=#REF!,#REF!,P257=#REF!,#REF!,P257=#REF!,#REF!)</f>
        <v/>
      </c>
      <c r="R257" s="74"/>
      <c r="S257" s="53" t="str" cm="1">
        <f t="array" ref="S257">+_xlfn.IFS(R257="","",R257=#REF!,#REF!,R257=#REF!,#REF!)</f>
        <v/>
      </c>
      <c r="T257" s="73"/>
      <c r="U257" s="53" t="str" cm="1">
        <f t="array" ref="U257">+_xlfn.IFS(T257="","",T257=#REF!,#REF!,T257=#REF!,#REF!)</f>
        <v/>
      </c>
      <c r="V257" s="75"/>
      <c r="W257" s="117" t="str" cm="1">
        <f t="array" ref="W257">+_xlfn.IFS(V257="","",V257=#REF!,#REF!,V257=#REF!,#REF!,V257=#REF!,#REF!)</f>
        <v/>
      </c>
      <c r="X257" s="112" t="str">
        <f t="shared" si="1"/>
        <v/>
      </c>
      <c r="Y257" s="54" t="str" cm="1">
        <f t="array" ref="Y257">+_xlfn.IFS(X257="","",X257&lt;=#REF!,#REF!,X257&lt;=#REF!,#REF!,X257&lt;=#REF!,#REF!)</f>
        <v/>
      </c>
      <c r="Z257" s="109"/>
      <c r="AA257" s="104" t="str" cm="1">
        <f t="array" ref="AA257">+_xlfn.IFS(Z257="","",Z257=#REF!,#REF!,Z257=#REF!,#REF!,Z257=#REF!,#REF!)</f>
        <v/>
      </c>
      <c r="AB257" s="103" t="str" cm="1">
        <f t="array" ref="AB257">+_xlfn.IFS(AA257="","",AND(Y257=#REF!,AA257=#REF!),#REF!,AND(Y257=#REF!,AA257=#REF!),#REF!,AND(Y257=#REF!,AA257=#REF!),#REF!,AND(Y257=#REF!,AA257=#REF!),#REF!,AND(Y257=#REF!,AA257=#REF!),#REF!,AND(Y257=#REF!,AA257=#REF!),#REF!,AND(Y257=#REF!,AA257=#REF!),#REF!,AND(Y257=#REF!,AA257=#REF!),#REF!,AND(Y257=#REF!,AA257=#REF!),#REF!)</f>
        <v/>
      </c>
      <c r="AC257" s="104" t="str" cm="1">
        <f t="array" ref="AC257">+_xlfn.IFS(AB257="","",AB257=#REF!,#REF!,AB257=#REF!,#REF!,AB257=#REF!,#REF!)</f>
        <v/>
      </c>
      <c r="AD257" s="99" t="str" cm="1">
        <f t="array" ref="AD257">+_xlfn.IFS(AB257="","",AB257=#REF!,#REF!,AB257=#REF!,#REF!,AB257=#REF!,#REF!)</f>
        <v/>
      </c>
      <c r="AE257" s="766"/>
      <c r="AF257" s="758"/>
      <c r="AG257" s="740"/>
      <c r="AH257" s="742"/>
      <c r="AI257" s="744"/>
      <c r="AJ257" s="746"/>
      <c r="AK257" s="748"/>
      <c r="AL257" s="183"/>
      <c r="AM257" s="193"/>
      <c r="AN257" s="193"/>
      <c r="AO257" s="193"/>
      <c r="AP257" s="193"/>
      <c r="AQ257" s="193"/>
      <c r="AR257" s="183"/>
      <c r="AS257" s="183"/>
    </row>
    <row r="258" spans="1:45" ht="22.5" customHeight="1" x14ac:dyDescent="0.2">
      <c r="A258" s="758"/>
      <c r="B258" s="760"/>
      <c r="C258" s="819"/>
      <c r="D258" s="764"/>
      <c r="E258" s="819"/>
      <c r="F258" s="752"/>
      <c r="G258" s="754"/>
      <c r="H258" s="122" t="s">
        <v>245</v>
      </c>
      <c r="I258" s="123"/>
      <c r="J258" s="116"/>
      <c r="K258" s="52"/>
      <c r="L258" s="74"/>
      <c r="M258" s="53" t="str" cm="1">
        <f t="array" ref="M258">+_xlfn.IFS(L258="","",L258=#REF!,#REF!,L258=#REF!,#REF!)</f>
        <v/>
      </c>
      <c r="N258" s="74"/>
      <c r="O258" s="53" t="str" cm="1">
        <f t="array" ref="O258">+_xlfn.IFS(N258="","",N258=#REF!,#REF!,N258=#REF!,#REF!)</f>
        <v/>
      </c>
      <c r="P258" s="74"/>
      <c r="Q258" s="53" t="str" cm="1">
        <f t="array" ref="Q258">+_xlfn.IFS(P258="","",P258=#REF!,#REF!,P258=#REF!,#REF!,P258=#REF!,#REF!)</f>
        <v/>
      </c>
      <c r="R258" s="74"/>
      <c r="S258" s="53" t="str" cm="1">
        <f t="array" ref="S258">+_xlfn.IFS(R258="","",R258=#REF!,#REF!,R258=#REF!,#REF!)</f>
        <v/>
      </c>
      <c r="T258" s="73"/>
      <c r="U258" s="53" t="str" cm="1">
        <f t="array" ref="U258">+_xlfn.IFS(T258="","",T258=#REF!,#REF!,T258=#REF!,#REF!)</f>
        <v/>
      </c>
      <c r="V258" s="75"/>
      <c r="W258" s="117" t="str" cm="1">
        <f t="array" ref="W258">+_xlfn.IFS(V258="","",V258=#REF!,#REF!,V258=#REF!,#REF!,V258=#REF!,#REF!)</f>
        <v/>
      </c>
      <c r="X258" s="112" t="str">
        <f t="shared" si="1"/>
        <v/>
      </c>
      <c r="Y258" s="54" t="str" cm="1">
        <f t="array" ref="Y258">+_xlfn.IFS(X258="","",X258&lt;=#REF!,#REF!,X258&lt;=#REF!,#REF!,X258&lt;=#REF!,#REF!)</f>
        <v/>
      </c>
      <c r="Z258" s="109"/>
      <c r="AA258" s="104" t="str" cm="1">
        <f t="array" ref="AA258">+_xlfn.IFS(Z258="","",Z258=#REF!,#REF!,Z258=#REF!,#REF!,Z258=#REF!,#REF!)</f>
        <v/>
      </c>
      <c r="AB258" s="103" t="str" cm="1">
        <f t="array" ref="AB258">+_xlfn.IFS(AA258="","",AND(Y258=#REF!,AA258=#REF!),#REF!,AND(Y258=#REF!,AA258=#REF!),#REF!,AND(Y258=#REF!,AA258=#REF!),#REF!,AND(Y258=#REF!,AA258=#REF!),#REF!,AND(Y258=#REF!,AA258=#REF!),#REF!,AND(Y258=#REF!,AA258=#REF!),#REF!,AND(Y258=#REF!,AA258=#REF!),#REF!,AND(Y258=#REF!,AA258=#REF!),#REF!,AND(Y258=#REF!,AA258=#REF!),#REF!)</f>
        <v/>
      </c>
      <c r="AC258" s="104" t="str" cm="1">
        <f t="array" ref="AC258">+_xlfn.IFS(AB258="","",AB258=#REF!,#REF!,AB258=#REF!,#REF!,AB258=#REF!,#REF!)</f>
        <v/>
      </c>
      <c r="AD258" s="99" t="str" cm="1">
        <f t="array" ref="AD258">+_xlfn.IFS(AB258="","",AB258=#REF!,#REF!,AB258=#REF!,#REF!,AB258=#REF!,#REF!)</f>
        <v/>
      </c>
      <c r="AE258" s="766"/>
      <c r="AF258" s="758"/>
      <c r="AG258" s="740"/>
      <c r="AH258" s="742"/>
      <c r="AI258" s="744"/>
      <c r="AJ258" s="746"/>
      <c r="AK258" s="748"/>
      <c r="AL258" s="183"/>
      <c r="AM258" s="193"/>
      <c r="AN258" s="193"/>
      <c r="AO258" s="193"/>
      <c r="AP258" s="193"/>
      <c r="AQ258" s="193"/>
      <c r="AR258" s="183"/>
      <c r="AS258" s="183"/>
    </row>
    <row r="259" spans="1:45" ht="22.5" customHeight="1" x14ac:dyDescent="0.2">
      <c r="A259" s="758"/>
      <c r="B259" s="760"/>
      <c r="C259" s="819"/>
      <c r="D259" s="764"/>
      <c r="E259" s="819"/>
      <c r="F259" s="750" t="s">
        <v>248</v>
      </c>
      <c r="G259" s="755"/>
      <c r="H259" s="122" t="s">
        <v>243</v>
      </c>
      <c r="I259" s="123"/>
      <c r="J259" s="116"/>
      <c r="K259" s="52"/>
      <c r="L259" s="74"/>
      <c r="M259" s="53" t="str" cm="1">
        <f t="array" ref="M259">+_xlfn.IFS(L259="","",L259=#REF!,#REF!,L259=#REF!,#REF!)</f>
        <v/>
      </c>
      <c r="N259" s="74"/>
      <c r="O259" s="53" t="str" cm="1">
        <f t="array" ref="O259">+_xlfn.IFS(N259="","",N259=#REF!,#REF!,N259=#REF!,#REF!)</f>
        <v/>
      </c>
      <c r="P259" s="74"/>
      <c r="Q259" s="53" t="str" cm="1">
        <f t="array" ref="Q259">+_xlfn.IFS(P259="","",P259=#REF!,#REF!,P259=#REF!,#REF!,P259=#REF!,#REF!)</f>
        <v/>
      </c>
      <c r="R259" s="74"/>
      <c r="S259" s="53" t="str" cm="1">
        <f t="array" ref="S259">+_xlfn.IFS(R259="","",R259=#REF!,#REF!,R259=#REF!,#REF!)</f>
        <v/>
      </c>
      <c r="T259" s="73"/>
      <c r="U259" s="53" t="str" cm="1">
        <f t="array" ref="U259">+_xlfn.IFS(T259="","",T259=#REF!,#REF!,T259=#REF!,#REF!)</f>
        <v/>
      </c>
      <c r="V259" s="75"/>
      <c r="W259" s="117" t="str" cm="1">
        <f t="array" ref="W259">+_xlfn.IFS(V259="","",V259=#REF!,#REF!,V259=#REF!,#REF!,V259=#REF!,#REF!)</f>
        <v/>
      </c>
      <c r="X259" s="112" t="str">
        <f t="shared" si="1"/>
        <v/>
      </c>
      <c r="Y259" s="54" t="str" cm="1">
        <f t="array" ref="Y259">+_xlfn.IFS(X259="","",X259&lt;=#REF!,#REF!,X259&lt;=#REF!,#REF!,X259&lt;=#REF!,#REF!)</f>
        <v/>
      </c>
      <c r="Z259" s="109"/>
      <c r="AA259" s="104" t="str" cm="1">
        <f t="array" ref="AA259">+_xlfn.IFS(Z259="","",Z259=#REF!,#REF!,Z259=#REF!,#REF!,Z259=#REF!,#REF!)</f>
        <v/>
      </c>
      <c r="AB259" s="103" t="str" cm="1">
        <f t="array" ref="AB259">+_xlfn.IFS(AA259="","",AND(Y259=#REF!,AA259=#REF!),#REF!,AND(Y259=#REF!,AA259=#REF!),#REF!,AND(Y259=#REF!,AA259=#REF!),#REF!,AND(Y259=#REF!,AA259=#REF!),#REF!,AND(Y259=#REF!,AA259=#REF!),#REF!,AND(Y259=#REF!,AA259=#REF!),#REF!,AND(Y259=#REF!,AA259=#REF!),#REF!,AND(Y259=#REF!,AA259=#REF!),#REF!,AND(Y259=#REF!,AA259=#REF!),#REF!)</f>
        <v/>
      </c>
      <c r="AC259" s="104" t="str" cm="1">
        <f t="array" ref="AC259">+_xlfn.IFS(AB259="","",AB259=#REF!,#REF!,AB259=#REF!,#REF!,AB259=#REF!,#REF!)</f>
        <v/>
      </c>
      <c r="AD259" s="99" t="str" cm="1">
        <f t="array" ref="AD259">+_xlfn.IFS(AB259="","",AB259=#REF!,#REF!,AB259=#REF!,#REF!,AB259=#REF!,#REF!)</f>
        <v/>
      </c>
      <c r="AE259" s="766"/>
      <c r="AF259" s="758"/>
      <c r="AG259" s="740"/>
      <c r="AH259" s="742"/>
      <c r="AI259" s="744"/>
      <c r="AJ259" s="746"/>
      <c r="AK259" s="748"/>
      <c r="AL259" s="183"/>
      <c r="AM259" s="193"/>
      <c r="AN259" s="193"/>
      <c r="AO259" s="193"/>
      <c r="AP259" s="193"/>
      <c r="AQ259" s="193"/>
      <c r="AR259" s="183"/>
      <c r="AS259" s="183"/>
    </row>
    <row r="260" spans="1:45" ht="22.5" customHeight="1" x14ac:dyDescent="0.2">
      <c r="A260" s="758"/>
      <c r="B260" s="760"/>
      <c r="C260" s="819"/>
      <c r="D260" s="764"/>
      <c r="E260" s="819"/>
      <c r="F260" s="751"/>
      <c r="G260" s="753"/>
      <c r="H260" s="122" t="s">
        <v>244</v>
      </c>
      <c r="I260" s="123"/>
      <c r="J260" s="116"/>
      <c r="K260" s="52"/>
      <c r="L260" s="74"/>
      <c r="M260" s="53" t="str" cm="1">
        <f t="array" ref="M260">+_xlfn.IFS(L260="","",L260=#REF!,#REF!,L260=#REF!,#REF!)</f>
        <v/>
      </c>
      <c r="N260" s="74"/>
      <c r="O260" s="53" t="str" cm="1">
        <f t="array" ref="O260">+_xlfn.IFS(N260="","",N260=#REF!,#REF!,N260=#REF!,#REF!)</f>
        <v/>
      </c>
      <c r="P260" s="74"/>
      <c r="Q260" s="53" t="str" cm="1">
        <f t="array" ref="Q260">+_xlfn.IFS(P260="","",P260=#REF!,#REF!,P260=#REF!,#REF!,P260=#REF!,#REF!)</f>
        <v/>
      </c>
      <c r="R260" s="74"/>
      <c r="S260" s="53" t="str" cm="1">
        <f t="array" ref="S260">+_xlfn.IFS(R260="","",R260=#REF!,#REF!,R260=#REF!,#REF!)</f>
        <v/>
      </c>
      <c r="T260" s="73"/>
      <c r="U260" s="53" t="str" cm="1">
        <f t="array" ref="U260">+_xlfn.IFS(T260="","",T260=#REF!,#REF!,T260=#REF!,#REF!)</f>
        <v/>
      </c>
      <c r="V260" s="75"/>
      <c r="W260" s="117" t="str" cm="1">
        <f t="array" ref="W260">+_xlfn.IFS(V260="","",V260=#REF!,#REF!,V260=#REF!,#REF!,V260=#REF!,#REF!)</f>
        <v/>
      </c>
      <c r="X260" s="112" t="str">
        <f t="shared" si="1"/>
        <v/>
      </c>
      <c r="Y260" s="54" t="str" cm="1">
        <f t="array" ref="Y260">+_xlfn.IFS(X260="","",X260&lt;=#REF!,#REF!,X260&lt;=#REF!,#REF!,X260&lt;=#REF!,#REF!)</f>
        <v/>
      </c>
      <c r="Z260" s="109"/>
      <c r="AA260" s="104" t="str" cm="1">
        <f t="array" ref="AA260">+_xlfn.IFS(Z260="","",Z260=#REF!,#REF!,Z260=#REF!,#REF!,Z260=#REF!,#REF!)</f>
        <v/>
      </c>
      <c r="AB260" s="103" t="str" cm="1">
        <f t="array" ref="AB260">+_xlfn.IFS(AA260="","",AND(Y260=#REF!,AA260=#REF!),#REF!,AND(Y260=#REF!,AA260=#REF!),#REF!,AND(Y260=#REF!,AA260=#REF!),#REF!,AND(Y260=#REF!,AA260=#REF!),#REF!,AND(Y260=#REF!,AA260=#REF!),#REF!,AND(Y260=#REF!,AA260=#REF!),#REF!,AND(Y260=#REF!,AA260=#REF!),#REF!,AND(Y260=#REF!,AA260=#REF!),#REF!,AND(Y260=#REF!,AA260=#REF!),#REF!)</f>
        <v/>
      </c>
      <c r="AC260" s="104" t="str" cm="1">
        <f t="array" ref="AC260">+_xlfn.IFS(AB260="","",AB260=#REF!,#REF!,AB260=#REF!,#REF!,AB260=#REF!,#REF!)</f>
        <v/>
      </c>
      <c r="AD260" s="99" t="str" cm="1">
        <f t="array" ref="AD260">+_xlfn.IFS(AB260="","",AB260=#REF!,#REF!,AB260=#REF!,#REF!,AB260=#REF!,#REF!)</f>
        <v/>
      </c>
      <c r="AE260" s="766"/>
      <c r="AF260" s="758"/>
      <c r="AG260" s="740"/>
      <c r="AH260" s="742"/>
      <c r="AI260" s="744"/>
      <c r="AJ260" s="746"/>
      <c r="AK260" s="748"/>
      <c r="AL260" s="183"/>
      <c r="AM260" s="193"/>
      <c r="AN260" s="193"/>
      <c r="AO260" s="193"/>
      <c r="AP260" s="193"/>
      <c r="AQ260" s="193"/>
      <c r="AR260" s="183"/>
      <c r="AS260" s="183"/>
    </row>
    <row r="261" spans="1:45" ht="22.5" customHeight="1" x14ac:dyDescent="0.2">
      <c r="A261" s="758"/>
      <c r="B261" s="760"/>
      <c r="C261" s="819"/>
      <c r="D261" s="764"/>
      <c r="E261" s="819"/>
      <c r="F261" s="752"/>
      <c r="G261" s="754"/>
      <c r="H261" s="122" t="s">
        <v>245</v>
      </c>
      <c r="I261" s="123"/>
      <c r="J261" s="116"/>
      <c r="K261" s="52"/>
      <c r="L261" s="74"/>
      <c r="M261" s="53" t="str" cm="1">
        <f t="array" ref="M261">+_xlfn.IFS(L261="","",L261=#REF!,#REF!,L261=#REF!,#REF!)</f>
        <v/>
      </c>
      <c r="N261" s="74"/>
      <c r="O261" s="53" t="str" cm="1">
        <f t="array" ref="O261">+_xlfn.IFS(N261="","",N261=#REF!,#REF!,N261=#REF!,#REF!)</f>
        <v/>
      </c>
      <c r="P261" s="74"/>
      <c r="Q261" s="53" t="str" cm="1">
        <f t="array" ref="Q261">+_xlfn.IFS(P261="","",P261=#REF!,#REF!,P261=#REF!,#REF!,P261=#REF!,#REF!)</f>
        <v/>
      </c>
      <c r="R261" s="74"/>
      <c r="S261" s="53" t="str" cm="1">
        <f t="array" ref="S261">+_xlfn.IFS(R261="","",R261=#REF!,#REF!,R261=#REF!,#REF!)</f>
        <v/>
      </c>
      <c r="T261" s="73"/>
      <c r="U261" s="53" t="str" cm="1">
        <f t="array" ref="U261">+_xlfn.IFS(T261="","",T261=#REF!,#REF!,T261=#REF!,#REF!)</f>
        <v/>
      </c>
      <c r="V261" s="75"/>
      <c r="W261" s="117" t="str" cm="1">
        <f t="array" ref="W261">+_xlfn.IFS(V261="","",V261=#REF!,#REF!,V261=#REF!,#REF!,V261=#REF!,#REF!)</f>
        <v/>
      </c>
      <c r="X261" s="112" t="str">
        <f t="shared" si="1"/>
        <v/>
      </c>
      <c r="Y261" s="54" t="str" cm="1">
        <f t="array" ref="Y261">+_xlfn.IFS(X261="","",X261&lt;=#REF!,#REF!,X261&lt;=#REF!,#REF!,X261&lt;=#REF!,#REF!)</f>
        <v/>
      </c>
      <c r="Z261" s="109"/>
      <c r="AA261" s="104" t="str" cm="1">
        <f t="array" ref="AA261">+_xlfn.IFS(Z261="","",Z261=#REF!,#REF!,Z261=#REF!,#REF!,Z261=#REF!,#REF!)</f>
        <v/>
      </c>
      <c r="AB261" s="103" t="str" cm="1">
        <f t="array" ref="AB261">+_xlfn.IFS(AA261="","",AND(Y261=#REF!,AA261=#REF!),#REF!,AND(Y261=#REF!,AA261=#REF!),#REF!,AND(Y261=#REF!,AA261=#REF!),#REF!,AND(Y261=#REF!,AA261=#REF!),#REF!,AND(Y261=#REF!,AA261=#REF!),#REF!,AND(Y261=#REF!,AA261=#REF!),#REF!,AND(Y261=#REF!,AA261=#REF!),#REF!,AND(Y261=#REF!,AA261=#REF!),#REF!,AND(Y261=#REF!,AA261=#REF!),#REF!)</f>
        <v/>
      </c>
      <c r="AC261" s="104" t="str" cm="1">
        <f t="array" ref="AC261">+_xlfn.IFS(AB261="","",AB261=#REF!,#REF!,AB261=#REF!,#REF!,AB261=#REF!,#REF!)</f>
        <v/>
      </c>
      <c r="AD261" s="99" t="str" cm="1">
        <f t="array" ref="AD261">+_xlfn.IFS(AB261="","",AB261=#REF!,#REF!,AB261=#REF!,#REF!,AB261=#REF!,#REF!)</f>
        <v/>
      </c>
      <c r="AE261" s="766"/>
      <c r="AF261" s="758"/>
      <c r="AG261" s="740"/>
      <c r="AH261" s="742"/>
      <c r="AI261" s="744"/>
      <c r="AJ261" s="746"/>
      <c r="AK261" s="748"/>
      <c r="AL261" s="183"/>
      <c r="AM261" s="193"/>
      <c r="AN261" s="193"/>
      <c r="AO261" s="193"/>
      <c r="AP261" s="193"/>
      <c r="AQ261" s="193"/>
      <c r="AR261" s="183"/>
      <c r="AS261" s="183"/>
    </row>
    <row r="262" spans="1:45" ht="22.5" customHeight="1" x14ac:dyDescent="0.2">
      <c r="A262" s="758"/>
      <c r="B262" s="760"/>
      <c r="C262" s="819"/>
      <c r="D262" s="764"/>
      <c r="E262" s="819"/>
      <c r="F262" s="750" t="s">
        <v>249</v>
      </c>
      <c r="G262" s="755"/>
      <c r="H262" s="122" t="s">
        <v>243</v>
      </c>
      <c r="I262" s="123"/>
      <c r="J262" s="116"/>
      <c r="K262" s="52"/>
      <c r="L262" s="74"/>
      <c r="M262" s="53" t="str" cm="1">
        <f t="array" ref="M262">+_xlfn.IFS(L262="","",L262=#REF!,#REF!,L262=#REF!,#REF!)</f>
        <v/>
      </c>
      <c r="N262" s="74"/>
      <c r="O262" s="53" t="str" cm="1">
        <f t="array" ref="O262">+_xlfn.IFS(N262="","",N262=#REF!,#REF!,N262=#REF!,#REF!)</f>
        <v/>
      </c>
      <c r="P262" s="74"/>
      <c r="Q262" s="53" t="str" cm="1">
        <f t="array" ref="Q262">+_xlfn.IFS(P262="","",P262=#REF!,#REF!,P262=#REF!,#REF!,P262=#REF!,#REF!)</f>
        <v/>
      </c>
      <c r="R262" s="74"/>
      <c r="S262" s="53" t="str" cm="1">
        <f t="array" ref="S262">+_xlfn.IFS(R262="","",R262=#REF!,#REF!,R262=#REF!,#REF!)</f>
        <v/>
      </c>
      <c r="T262" s="73"/>
      <c r="U262" s="53" t="str" cm="1">
        <f t="array" ref="U262">+_xlfn.IFS(T262="","",T262=#REF!,#REF!,T262=#REF!,#REF!)</f>
        <v/>
      </c>
      <c r="V262" s="75"/>
      <c r="W262" s="117" t="str" cm="1">
        <f t="array" ref="W262">+_xlfn.IFS(V262="","",V262=#REF!,#REF!,V262=#REF!,#REF!,V262=#REF!,#REF!)</f>
        <v/>
      </c>
      <c r="X262" s="112" t="str">
        <f t="shared" si="1"/>
        <v/>
      </c>
      <c r="Y262" s="54" t="str" cm="1">
        <f t="array" ref="Y262">+_xlfn.IFS(X262="","",X262&lt;=#REF!,#REF!,X262&lt;=#REF!,#REF!,X262&lt;=#REF!,#REF!)</f>
        <v/>
      </c>
      <c r="Z262" s="109"/>
      <c r="AA262" s="104" t="str" cm="1">
        <f t="array" ref="AA262">+_xlfn.IFS(Z262="","",Z262=#REF!,#REF!,Z262=#REF!,#REF!,Z262=#REF!,#REF!)</f>
        <v/>
      </c>
      <c r="AB262" s="103" t="str" cm="1">
        <f t="array" ref="AB262">+_xlfn.IFS(AA262="","",AND(Y262=#REF!,AA262=#REF!),#REF!,AND(Y262=#REF!,AA262=#REF!),#REF!,AND(Y262=#REF!,AA262=#REF!),#REF!,AND(Y262=#REF!,AA262=#REF!),#REF!,AND(Y262=#REF!,AA262=#REF!),#REF!,AND(Y262=#REF!,AA262=#REF!),#REF!,AND(Y262=#REF!,AA262=#REF!),#REF!,AND(Y262=#REF!,AA262=#REF!),#REF!,AND(Y262=#REF!,AA262=#REF!),#REF!)</f>
        <v/>
      </c>
      <c r="AC262" s="104" t="str" cm="1">
        <f t="array" ref="AC262">+_xlfn.IFS(AB262="","",AB262=#REF!,#REF!,AB262=#REF!,#REF!,AB262=#REF!,#REF!)</f>
        <v/>
      </c>
      <c r="AD262" s="99" t="str" cm="1">
        <f t="array" ref="AD262">+_xlfn.IFS(AB262="","",AB262=#REF!,#REF!,AB262=#REF!,#REF!,AB262=#REF!,#REF!)</f>
        <v/>
      </c>
      <c r="AE262" s="766"/>
      <c r="AF262" s="758"/>
      <c r="AG262" s="740"/>
      <c r="AH262" s="742"/>
      <c r="AI262" s="744"/>
      <c r="AJ262" s="746"/>
      <c r="AK262" s="748"/>
      <c r="AL262" s="183"/>
      <c r="AM262" s="193"/>
      <c r="AN262" s="193"/>
      <c r="AO262" s="193"/>
      <c r="AP262" s="193"/>
      <c r="AQ262" s="193"/>
      <c r="AR262" s="183"/>
      <c r="AS262" s="183"/>
    </row>
    <row r="263" spans="1:45" ht="22.5" customHeight="1" x14ac:dyDescent="0.2">
      <c r="A263" s="758"/>
      <c r="B263" s="760"/>
      <c r="C263" s="819"/>
      <c r="D263" s="764"/>
      <c r="E263" s="819"/>
      <c r="F263" s="751"/>
      <c r="G263" s="753"/>
      <c r="H263" s="122" t="s">
        <v>244</v>
      </c>
      <c r="I263" s="123"/>
      <c r="J263" s="116"/>
      <c r="K263" s="52"/>
      <c r="L263" s="74"/>
      <c r="M263" s="53" t="str" cm="1">
        <f t="array" ref="M263">+_xlfn.IFS(L263="","",L263=#REF!,#REF!,L263=#REF!,#REF!)</f>
        <v/>
      </c>
      <c r="N263" s="74"/>
      <c r="O263" s="53" t="str" cm="1">
        <f t="array" ref="O263">+_xlfn.IFS(N263="","",N263=#REF!,#REF!,N263=#REF!,#REF!)</f>
        <v/>
      </c>
      <c r="P263" s="74"/>
      <c r="Q263" s="53" t="str" cm="1">
        <f t="array" ref="Q263">+_xlfn.IFS(P263="","",P263=#REF!,#REF!,P263=#REF!,#REF!,P263=#REF!,#REF!)</f>
        <v/>
      </c>
      <c r="R263" s="74"/>
      <c r="S263" s="53" t="str" cm="1">
        <f t="array" ref="S263">+_xlfn.IFS(R263="","",R263=#REF!,#REF!,R263=#REF!,#REF!)</f>
        <v/>
      </c>
      <c r="T263" s="73"/>
      <c r="U263" s="53" t="str" cm="1">
        <f t="array" ref="U263">+_xlfn.IFS(T263="","",T263=#REF!,#REF!,T263=#REF!,#REF!)</f>
        <v/>
      </c>
      <c r="V263" s="75"/>
      <c r="W263" s="117" t="str" cm="1">
        <f t="array" ref="W263">+_xlfn.IFS(V263="","",V263=#REF!,#REF!,V263=#REF!,#REF!,V263=#REF!,#REF!)</f>
        <v/>
      </c>
      <c r="X263" s="112" t="str">
        <f t="shared" si="1"/>
        <v/>
      </c>
      <c r="Y263" s="54" t="str" cm="1">
        <f t="array" ref="Y263">+_xlfn.IFS(X263="","",X263&lt;=#REF!,#REF!,X263&lt;=#REF!,#REF!,X263&lt;=#REF!,#REF!)</f>
        <v/>
      </c>
      <c r="Z263" s="109"/>
      <c r="AA263" s="104" t="str" cm="1">
        <f t="array" ref="AA263">+_xlfn.IFS(Z263="","",Z263=#REF!,#REF!,Z263=#REF!,#REF!,Z263=#REF!,#REF!)</f>
        <v/>
      </c>
      <c r="AB263" s="103" t="str" cm="1">
        <f t="array" ref="AB263">+_xlfn.IFS(AA263="","",AND(Y263=#REF!,AA263=#REF!),#REF!,AND(Y263=#REF!,AA263=#REF!),#REF!,AND(Y263=#REF!,AA263=#REF!),#REF!,AND(Y263=#REF!,AA263=#REF!),#REF!,AND(Y263=#REF!,AA263=#REF!),#REF!,AND(Y263=#REF!,AA263=#REF!),#REF!,AND(Y263=#REF!,AA263=#REF!),#REF!,AND(Y263=#REF!,AA263=#REF!),#REF!,AND(Y263=#REF!,AA263=#REF!),#REF!)</f>
        <v/>
      </c>
      <c r="AC263" s="104" t="str" cm="1">
        <f t="array" ref="AC263">+_xlfn.IFS(AB263="","",AB263=#REF!,#REF!,AB263=#REF!,#REF!,AB263=#REF!,#REF!)</f>
        <v/>
      </c>
      <c r="AD263" s="99" t="str" cm="1">
        <f t="array" ref="AD263">+_xlfn.IFS(AB263="","",AB263=#REF!,#REF!,AB263=#REF!,#REF!,AB263=#REF!,#REF!)</f>
        <v/>
      </c>
      <c r="AE263" s="766"/>
      <c r="AF263" s="758"/>
      <c r="AG263" s="740"/>
      <c r="AH263" s="742"/>
      <c r="AI263" s="744"/>
      <c r="AJ263" s="746"/>
      <c r="AK263" s="748"/>
      <c r="AL263" s="183"/>
      <c r="AM263" s="193"/>
      <c r="AN263" s="193"/>
      <c r="AO263" s="193"/>
      <c r="AP263" s="193"/>
      <c r="AQ263" s="193"/>
      <c r="AR263" s="183"/>
      <c r="AS263" s="183"/>
    </row>
    <row r="264" spans="1:45" ht="22.5" customHeight="1" thickBot="1" x14ac:dyDescent="0.25">
      <c r="A264" s="759"/>
      <c r="B264" s="761"/>
      <c r="C264" s="820"/>
      <c r="D264" s="765"/>
      <c r="E264" s="820"/>
      <c r="F264" s="756"/>
      <c r="G264" s="757"/>
      <c r="H264" s="124" t="s">
        <v>245</v>
      </c>
      <c r="I264" s="125"/>
      <c r="J264" s="118"/>
      <c r="K264" s="87"/>
      <c r="L264" s="88"/>
      <c r="M264" s="89" t="str" cm="1">
        <f t="array" ref="M264">+_xlfn.IFS(L264="","",L264=#REF!,#REF!,L264=#REF!,#REF!)</f>
        <v/>
      </c>
      <c r="N264" s="88"/>
      <c r="O264" s="89" t="str" cm="1">
        <f t="array" ref="O264">+_xlfn.IFS(N264="","",N264=#REF!,#REF!,N264=#REF!,#REF!)</f>
        <v/>
      </c>
      <c r="P264" s="88"/>
      <c r="Q264" s="89" t="str" cm="1">
        <f t="array" ref="Q264">+_xlfn.IFS(P264="","",P264=#REF!,#REF!,P264=#REF!,#REF!,P264=#REF!,#REF!)</f>
        <v/>
      </c>
      <c r="R264" s="88"/>
      <c r="S264" s="89" t="str" cm="1">
        <f t="array" ref="S264">+_xlfn.IFS(R264="","",R264=#REF!,#REF!,R264=#REF!,#REF!)</f>
        <v/>
      </c>
      <c r="T264" s="86"/>
      <c r="U264" s="89" t="str" cm="1">
        <f t="array" ref="U264">+_xlfn.IFS(T264="","",T264=#REF!,#REF!,T264=#REF!,#REF!)</f>
        <v/>
      </c>
      <c r="V264" s="90"/>
      <c r="W264" s="119" t="str" cm="1">
        <f t="array" ref="W264">+_xlfn.IFS(V264="","",V264=#REF!,#REF!,V264=#REF!,#REF!,V264=#REF!,#REF!)</f>
        <v/>
      </c>
      <c r="X264" s="113" t="str">
        <f t="shared" si="1"/>
        <v/>
      </c>
      <c r="Y264" s="92" t="str" cm="1">
        <f t="array" ref="Y264">+_xlfn.IFS(X264="","",X264&lt;=#REF!,#REF!,X264&lt;=#REF!,#REF!,X264&lt;=#REF!,#REF!)</f>
        <v/>
      </c>
      <c r="Z264" s="110"/>
      <c r="AA264" s="106" t="str" cm="1">
        <f t="array" ref="AA264">+_xlfn.IFS(Z264="","",Z264=#REF!,#REF!,Z264=#REF!,#REF!,Z264=#REF!,#REF!)</f>
        <v/>
      </c>
      <c r="AB264" s="105" t="str" cm="1">
        <f t="array" ref="AB264">+_xlfn.IFS(AA264="","",AND(Y264=#REF!,AA264=#REF!),#REF!,AND(Y264=#REF!,AA264=#REF!),#REF!,AND(Y264=#REF!,AA264=#REF!),#REF!,AND(Y264=#REF!,AA264=#REF!),#REF!,AND(Y264=#REF!,AA264=#REF!),#REF!,AND(Y264=#REF!,AA264=#REF!),#REF!,AND(Y264=#REF!,AA264=#REF!),#REF!,AND(Y264=#REF!,AA264=#REF!),#REF!,AND(Y264=#REF!,AA264=#REF!),#REF!)</f>
        <v/>
      </c>
      <c r="AC264" s="106" t="str" cm="1">
        <f t="array" ref="AC264">+_xlfn.IFS(AB264="","",AB264=#REF!,#REF!,AB264=#REF!,#REF!,AB264=#REF!,#REF!)</f>
        <v/>
      </c>
      <c r="AD264" s="100" t="str" cm="1">
        <f t="array" ref="AD264">+_xlfn.IFS(AB264="","",AB264=#REF!,#REF!,AB264=#REF!,#REF!,AB264=#REF!,#REF!)</f>
        <v/>
      </c>
      <c r="AE264" s="767"/>
      <c r="AF264" s="759"/>
      <c r="AG264" s="741"/>
      <c r="AH264" s="743"/>
      <c r="AI264" s="745"/>
      <c r="AJ264" s="747"/>
      <c r="AK264" s="749"/>
      <c r="AL264" s="183"/>
      <c r="AM264" s="193"/>
      <c r="AN264" s="193"/>
      <c r="AO264" s="193"/>
      <c r="AP264" s="193"/>
      <c r="AQ264" s="193"/>
      <c r="AR264" s="183"/>
      <c r="AS264" s="183"/>
    </row>
    <row r="265" spans="1:45" ht="22.5" customHeight="1" x14ac:dyDescent="0.2">
      <c r="A265" s="758" t="str">
        <f>'2 Contexto e Identificación'!$A$27</f>
        <v>R16</v>
      </c>
      <c r="B265" s="760" t="str">
        <f>+'2 Contexto e Identificación'!$E$27</f>
        <v xml:space="preserve">  </v>
      </c>
      <c r="C265" s="819">
        <f>+'5 Mapa Calor Inherente'!$C$27</f>
        <v>0</v>
      </c>
      <c r="D265" s="764">
        <f>+'5 Mapa Calor Inherente'!$D$27</f>
        <v>0</v>
      </c>
      <c r="E265" s="819">
        <f>+'5 Mapa Calor Inherente'!$E$27</f>
        <v>0</v>
      </c>
      <c r="F265" s="751" t="s">
        <v>242</v>
      </c>
      <c r="G265" s="753"/>
      <c r="H265" s="120" t="s">
        <v>243</v>
      </c>
      <c r="I265" s="121"/>
      <c r="J265" s="114"/>
      <c r="K265" s="60"/>
      <c r="L265" s="94"/>
      <c r="M265" s="95" t="str" cm="1">
        <f t="array" ref="M265">+_xlfn.IFS(L265="","",L265=#REF!,#REF!,L265=#REF!,#REF!)</f>
        <v/>
      </c>
      <c r="N265" s="94"/>
      <c r="O265" s="95" t="str" cm="1">
        <f t="array" ref="O265">+_xlfn.IFS(N265="","",N265=#REF!,#REF!,N265=#REF!,#REF!)</f>
        <v/>
      </c>
      <c r="P265" s="94"/>
      <c r="Q265" s="95" t="str" cm="1">
        <f t="array" ref="Q265">+_xlfn.IFS(P265="","",P265=#REF!,#REF!,P265=#REF!,#REF!,P265=#REF!,#REF!)</f>
        <v/>
      </c>
      <c r="R265" s="94"/>
      <c r="S265" s="95" t="str" cm="1">
        <f t="array" ref="S265">+_xlfn.IFS(R265="","",R265=#REF!,#REF!,R265=#REF!,#REF!)</f>
        <v/>
      </c>
      <c r="T265" s="93"/>
      <c r="U265" s="95" t="str" cm="1">
        <f t="array" ref="U265">+_xlfn.IFS(T265="","",T265=#REF!,#REF!,T265=#REF!,#REF!)</f>
        <v/>
      </c>
      <c r="V265" s="96"/>
      <c r="W265" s="115" t="str" cm="1">
        <f t="array" ref="W265">+_xlfn.IFS(V265="","",V265=#REF!,#REF!,V265=#REF!,#REF!,V265=#REF!,#REF!)</f>
        <v/>
      </c>
      <c r="X265" s="111" t="str">
        <f t="shared" si="1"/>
        <v/>
      </c>
      <c r="Y265" s="97" t="str" cm="1">
        <f t="array" ref="Y265">+_xlfn.IFS(X265="","",X265&lt;=#REF!,#REF!,X265&lt;=#REF!,#REF!,X265&lt;=#REF!,#REF!)</f>
        <v/>
      </c>
      <c r="Z265" s="108"/>
      <c r="AA265" s="102" t="str" cm="1">
        <f t="array" ref="AA265">+_xlfn.IFS(Z265="","",Z265=#REF!,#REF!,Z265=#REF!,#REF!,Z265=#REF!,#REF!)</f>
        <v/>
      </c>
      <c r="AB265" s="101" t="str" cm="1">
        <f t="array" ref="AB265">+_xlfn.IFS(AA265="","",AND(Y265=#REF!,AA265=#REF!),#REF!,AND(Y265=#REF!,AA265=#REF!),#REF!,AND(Y265=#REF!,AA265=#REF!),#REF!,AND(Y265=#REF!,AA265=#REF!),#REF!,AND(Y265=#REF!,AA265=#REF!),#REF!,AND(Y265=#REF!,AA265=#REF!),#REF!,AND(Y265=#REF!,AA265=#REF!),#REF!,AND(Y265=#REF!,AA265=#REF!),#REF!,AND(Y265=#REF!,AA265=#REF!),#REF!)</f>
        <v/>
      </c>
      <c r="AC265" s="102" t="str" cm="1">
        <f t="array" ref="AC265">+_xlfn.IFS(AB265="","",AB265=#REF!,#REF!,AB265=#REF!,#REF!,AB265=#REF!,#REF!)</f>
        <v/>
      </c>
      <c r="AD265" s="98" t="str" cm="1">
        <f t="array" ref="AD265">+_xlfn.IFS(AB265="","",AB265=#REF!,#REF!,AB265=#REF!,#REF!,AB265=#REF!,#REF!)</f>
        <v/>
      </c>
      <c r="AE265" s="766" t="str">
        <f>+IF(AC265="","",AVERAGE(AC265:AC279))</f>
        <v/>
      </c>
      <c r="AF265" s="758" t="str" cm="1">
        <f t="array" ref="AF265">+_xlfn.IFS(AE265="","",AE265=#REF!,#REF!,AE265&gt;=#REF!,#REF!,AE265&gt;=#REF!,#REF!)</f>
        <v/>
      </c>
      <c r="AG265" s="740" t="str">
        <f>+IF(AF265="","",#REF!)</f>
        <v/>
      </c>
      <c r="AH265" s="742" t="str" cm="1">
        <f t="array" ref="AH265">+_xlfn.IFS(AG265="","",AG265=#REF!,#REF!,AND(AF265=#REF!,AG265=#REF!),#REF!,AND(AF265=#REF!,AG265=#REF!),#REF!,AND(AF265=#REF!,AG265=#REF!),#REF!)</f>
        <v/>
      </c>
      <c r="AI265" s="744" t="str" cm="1">
        <f t="array" ref="AI265">+_xlfn.IFS(AH265="","",AH265=#REF!,C265,C265=#REF!,C265,AND(AH265=#REF!,C265=#REF!),#REF!,AND(AH265=#REF!,C265=#REF!),#REF!,AND(AH265=#REF!,C265=#REF!),#REF!,AND(AH265=#REF!,C265=#REF!),#REF!,AND(AH265=#REF!,C265=#REF!),#REF!,AND(AH265=#REF!,C265=#REF!),#REF!,AND(AH265=#REF!,C265=#REF!),#REF!,AND(AH265=#REF!,C265=#REF!),#REF!)</f>
        <v/>
      </c>
      <c r="AJ265" s="746">
        <f>+IF(D265="","",D265)</f>
        <v>0</v>
      </c>
      <c r="AK265" s="748" t="e">
        <f>+IF(AI265=#REF!,IF(AJ265=#REF!,#REF!,IF(AJ265=#REF!,#REF!,IF(AJ265=#REF!,#REF!,IF(AJ265=#REF!,#REF!,IF(AJ265=#REF!,#REF!))))),IF(AI265=#REF!,IF(AJ265=#REF!,#REF!,IF(AJ265=#REF!,#REF!,IF(AJ265=#REF!,#REF!,IF(AJ265=#REF!,#REF!,IF(AJ265=#REF!,#REF!))))),IF(AI265=#REF!,IF(AJ265=#REF!,#REF!,IF(AJ265=#REF!,#REF!,IF(AJ265=#REF!,#REF!,IF(AJ265=#REF!,#REF!,IF(AJ265=#REF!,#REF!))))),IF(AI265=#REF!,IF(AJ265=#REF!,#REF!,IF(AJ265=#REF!,#REF!,IF(AJ265=#REF!,#REF!,IF(AJ265=#REF!,#REF!,IF(AJ265=#REF!,#REF!))))),IF(AI265=#REF!,IF(AJ265=#REF!,#REF!,IF(AJ265=#REF!,#REF!,IF(AJ265=#REF!,#REF!,IF(AJ265=#REF!,#REF!,IF(AJ265=#REF!,#REF!))))),"")))))</f>
        <v>#REF!</v>
      </c>
      <c r="AL265" s="183"/>
      <c r="AM265" s="193"/>
      <c r="AN265" s="193"/>
      <c r="AO265" s="193"/>
      <c r="AP265" s="193"/>
      <c r="AQ265" s="193"/>
      <c r="AR265" s="183"/>
      <c r="AS265" s="183"/>
    </row>
    <row r="266" spans="1:45" ht="22.5" customHeight="1" x14ac:dyDescent="0.2">
      <c r="A266" s="758"/>
      <c r="B266" s="760"/>
      <c r="C266" s="819"/>
      <c r="D266" s="764"/>
      <c r="E266" s="819"/>
      <c r="F266" s="751"/>
      <c r="G266" s="753"/>
      <c r="H266" s="122" t="s">
        <v>244</v>
      </c>
      <c r="I266" s="123"/>
      <c r="J266" s="116"/>
      <c r="K266" s="52"/>
      <c r="L266" s="74"/>
      <c r="M266" s="53" t="str" cm="1">
        <f t="array" ref="M266">+_xlfn.IFS(L266="","",L266=#REF!,#REF!,L266=#REF!,#REF!)</f>
        <v/>
      </c>
      <c r="N266" s="74"/>
      <c r="O266" s="53" t="str" cm="1">
        <f t="array" ref="O266">+_xlfn.IFS(N266="","",N266=#REF!,#REF!,N266=#REF!,#REF!)</f>
        <v/>
      </c>
      <c r="P266" s="74"/>
      <c r="Q266" s="53" t="str" cm="1">
        <f t="array" ref="Q266">+_xlfn.IFS(P266="","",P266=#REF!,#REF!,P266=#REF!,#REF!,P266=#REF!,#REF!)</f>
        <v/>
      </c>
      <c r="R266" s="74"/>
      <c r="S266" s="53" t="str" cm="1">
        <f t="array" ref="S266">+_xlfn.IFS(R266="","",R266=#REF!,#REF!,R266=#REF!,#REF!)</f>
        <v/>
      </c>
      <c r="T266" s="73"/>
      <c r="U266" s="53" t="str" cm="1">
        <f t="array" ref="U266">+_xlfn.IFS(T266="","",T266=#REF!,#REF!,T266=#REF!,#REF!)</f>
        <v/>
      </c>
      <c r="V266" s="75"/>
      <c r="W266" s="117" t="str" cm="1">
        <f t="array" ref="W266">+_xlfn.IFS(V266="","",V266=#REF!,#REF!,V266=#REF!,#REF!,V266=#REF!,#REF!)</f>
        <v/>
      </c>
      <c r="X266" s="112" t="str">
        <f t="shared" si="1"/>
        <v/>
      </c>
      <c r="Y266" s="54" t="str" cm="1">
        <f t="array" ref="Y266">+_xlfn.IFS(X266="","",X266&lt;=#REF!,#REF!,X266&lt;=#REF!,#REF!,X266&lt;=#REF!,#REF!)</f>
        <v/>
      </c>
      <c r="Z266" s="109"/>
      <c r="AA266" s="104" t="str" cm="1">
        <f t="array" ref="AA266">+_xlfn.IFS(Z266="","",Z266=#REF!,#REF!,Z266=#REF!,#REF!,Z266=#REF!,#REF!)</f>
        <v/>
      </c>
      <c r="AB266" s="103" t="str" cm="1">
        <f t="array" ref="AB266">+_xlfn.IFS(AA266="","",AND(Y266=#REF!,AA266=#REF!),#REF!,AND(Y266=#REF!,AA266=#REF!),#REF!,AND(Y266=#REF!,AA266=#REF!),#REF!,AND(Y266=#REF!,AA266=#REF!),#REF!,AND(Y266=#REF!,AA266=#REF!),#REF!,AND(Y266=#REF!,AA266=#REF!),#REF!,AND(Y266=#REF!,AA266=#REF!),#REF!,AND(Y266=#REF!,AA266=#REF!),#REF!,AND(Y266=#REF!,AA266=#REF!),#REF!)</f>
        <v/>
      </c>
      <c r="AC266" s="104" t="str" cm="1">
        <f t="array" ref="AC266">+_xlfn.IFS(AB266="","",AB266=#REF!,#REF!,AB266=#REF!,#REF!,AB266=#REF!,#REF!)</f>
        <v/>
      </c>
      <c r="AD266" s="99" t="str" cm="1">
        <f t="array" ref="AD266">+_xlfn.IFS(AB266="","",AB266=#REF!,#REF!,AB266=#REF!,#REF!,AB266=#REF!,#REF!)</f>
        <v/>
      </c>
      <c r="AE266" s="766"/>
      <c r="AF266" s="758"/>
      <c r="AG266" s="740"/>
      <c r="AH266" s="742"/>
      <c r="AI266" s="744"/>
      <c r="AJ266" s="746"/>
      <c r="AK266" s="748"/>
      <c r="AL266" s="183"/>
      <c r="AM266" s="193"/>
      <c r="AN266" s="193"/>
      <c r="AO266" s="193"/>
      <c r="AP266" s="193"/>
      <c r="AQ266" s="193"/>
      <c r="AR266" s="183"/>
      <c r="AS266" s="183"/>
    </row>
    <row r="267" spans="1:45" ht="22.5" customHeight="1" x14ac:dyDescent="0.2">
      <c r="A267" s="758"/>
      <c r="B267" s="760"/>
      <c r="C267" s="819"/>
      <c r="D267" s="764"/>
      <c r="E267" s="819"/>
      <c r="F267" s="752"/>
      <c r="G267" s="754"/>
      <c r="H267" s="122" t="s">
        <v>245</v>
      </c>
      <c r="I267" s="123"/>
      <c r="J267" s="116"/>
      <c r="K267" s="52"/>
      <c r="L267" s="74"/>
      <c r="M267" s="53" t="str" cm="1">
        <f t="array" ref="M267">+_xlfn.IFS(L267="","",L267=#REF!,#REF!,L267=#REF!,#REF!)</f>
        <v/>
      </c>
      <c r="N267" s="74"/>
      <c r="O267" s="53" t="str" cm="1">
        <f t="array" ref="O267">+_xlfn.IFS(N267="","",N267=#REF!,#REF!,N267=#REF!,#REF!)</f>
        <v/>
      </c>
      <c r="P267" s="74"/>
      <c r="Q267" s="53" t="str" cm="1">
        <f t="array" ref="Q267">+_xlfn.IFS(P267="","",P267=#REF!,#REF!,P267=#REF!,#REF!,P267=#REF!,#REF!)</f>
        <v/>
      </c>
      <c r="R267" s="74"/>
      <c r="S267" s="53" t="str" cm="1">
        <f t="array" ref="S267">+_xlfn.IFS(R267="","",R267=#REF!,#REF!,R267=#REF!,#REF!)</f>
        <v/>
      </c>
      <c r="T267" s="73"/>
      <c r="U267" s="53" t="str" cm="1">
        <f t="array" ref="U267">+_xlfn.IFS(T267="","",T267=#REF!,#REF!,T267=#REF!,#REF!)</f>
        <v/>
      </c>
      <c r="V267" s="75"/>
      <c r="W267" s="117" t="str" cm="1">
        <f t="array" ref="W267">+_xlfn.IFS(V267="","",V267=#REF!,#REF!,V267=#REF!,#REF!,V267=#REF!,#REF!)</f>
        <v/>
      </c>
      <c r="X267" s="112" t="str">
        <f t="shared" si="1"/>
        <v/>
      </c>
      <c r="Y267" s="54" t="str" cm="1">
        <f t="array" ref="Y267">+_xlfn.IFS(X267="","",X267&lt;=#REF!,#REF!,X267&lt;=#REF!,#REF!,X267&lt;=#REF!,#REF!)</f>
        <v/>
      </c>
      <c r="Z267" s="109"/>
      <c r="AA267" s="104" t="str" cm="1">
        <f t="array" ref="AA267">+_xlfn.IFS(Z267="","",Z267=#REF!,#REF!,Z267=#REF!,#REF!,Z267=#REF!,#REF!)</f>
        <v/>
      </c>
      <c r="AB267" s="103" t="str" cm="1">
        <f t="array" ref="AB267">+_xlfn.IFS(AA267="","",AND(Y267=#REF!,AA267=#REF!),#REF!,AND(Y267=#REF!,AA267=#REF!),#REF!,AND(Y267=#REF!,AA267=#REF!),#REF!,AND(Y267=#REF!,AA267=#REF!),#REF!,AND(Y267=#REF!,AA267=#REF!),#REF!,AND(Y267=#REF!,AA267=#REF!),#REF!,AND(Y267=#REF!,AA267=#REF!),#REF!,AND(Y267=#REF!,AA267=#REF!),#REF!,AND(Y267=#REF!,AA267=#REF!),#REF!)</f>
        <v/>
      </c>
      <c r="AC267" s="104" t="str" cm="1">
        <f t="array" ref="AC267">+_xlfn.IFS(AB267="","",AB267=#REF!,#REF!,AB267=#REF!,#REF!,AB267=#REF!,#REF!)</f>
        <v/>
      </c>
      <c r="AD267" s="99" t="str" cm="1">
        <f t="array" ref="AD267">+_xlfn.IFS(AB267="","",AB267=#REF!,#REF!,AB267=#REF!,#REF!,AB267=#REF!,#REF!)</f>
        <v/>
      </c>
      <c r="AE267" s="766"/>
      <c r="AF267" s="758"/>
      <c r="AG267" s="740"/>
      <c r="AH267" s="742"/>
      <c r="AI267" s="744"/>
      <c r="AJ267" s="746"/>
      <c r="AK267" s="748"/>
      <c r="AL267" s="183"/>
      <c r="AM267" s="193"/>
      <c r="AN267" s="193"/>
      <c r="AO267" s="193"/>
      <c r="AP267" s="193"/>
      <c r="AQ267" s="193"/>
      <c r="AR267" s="183"/>
      <c r="AS267" s="183"/>
    </row>
    <row r="268" spans="1:45" ht="22.5" customHeight="1" x14ac:dyDescent="0.2">
      <c r="A268" s="758"/>
      <c r="B268" s="760"/>
      <c r="C268" s="819"/>
      <c r="D268" s="764"/>
      <c r="E268" s="819"/>
      <c r="F268" s="750" t="s">
        <v>246</v>
      </c>
      <c r="G268" s="755"/>
      <c r="H268" s="122" t="s">
        <v>243</v>
      </c>
      <c r="I268" s="123"/>
      <c r="J268" s="116"/>
      <c r="K268" s="52"/>
      <c r="L268" s="74"/>
      <c r="M268" s="53" t="str" cm="1">
        <f t="array" ref="M268">+_xlfn.IFS(L268="","",L268=#REF!,#REF!,L268=#REF!,#REF!)</f>
        <v/>
      </c>
      <c r="N268" s="74"/>
      <c r="O268" s="53" t="str" cm="1">
        <f t="array" ref="O268">+_xlfn.IFS(N268="","",N268=#REF!,#REF!,N268=#REF!,#REF!)</f>
        <v/>
      </c>
      <c r="P268" s="74"/>
      <c r="Q268" s="53" t="str" cm="1">
        <f t="array" ref="Q268">+_xlfn.IFS(P268="","",P268=#REF!,#REF!,P268=#REF!,#REF!,P268=#REF!,#REF!)</f>
        <v/>
      </c>
      <c r="R268" s="74"/>
      <c r="S268" s="53" t="str" cm="1">
        <f t="array" ref="S268">+_xlfn.IFS(R268="","",R268=#REF!,#REF!,R268=#REF!,#REF!)</f>
        <v/>
      </c>
      <c r="T268" s="73"/>
      <c r="U268" s="53" t="str" cm="1">
        <f t="array" ref="U268">+_xlfn.IFS(T268="","",T268=#REF!,#REF!,T268=#REF!,#REF!)</f>
        <v/>
      </c>
      <c r="V268" s="75"/>
      <c r="W268" s="117" t="str" cm="1">
        <f t="array" ref="W268">+_xlfn.IFS(V268="","",V268=#REF!,#REF!,V268=#REF!,#REF!,V268=#REF!,#REF!)</f>
        <v/>
      </c>
      <c r="X268" s="112" t="str">
        <f t="shared" si="1"/>
        <v/>
      </c>
      <c r="Y268" s="54" t="str" cm="1">
        <f t="array" ref="Y268">+_xlfn.IFS(X268="","",X268&lt;=#REF!,#REF!,X268&lt;=#REF!,#REF!,X268&lt;=#REF!,#REF!)</f>
        <v/>
      </c>
      <c r="Z268" s="109"/>
      <c r="AA268" s="104" t="str" cm="1">
        <f t="array" ref="AA268">+_xlfn.IFS(Z268="","",Z268=#REF!,#REF!,Z268=#REF!,#REF!,Z268=#REF!,#REF!)</f>
        <v/>
      </c>
      <c r="AB268" s="103" t="str" cm="1">
        <f t="array" ref="AB268">+_xlfn.IFS(AA268="","",AND(Y268=#REF!,AA268=#REF!),#REF!,AND(Y268=#REF!,AA268=#REF!),#REF!,AND(Y268=#REF!,AA268=#REF!),#REF!,AND(Y268=#REF!,AA268=#REF!),#REF!,AND(Y268=#REF!,AA268=#REF!),#REF!,AND(Y268=#REF!,AA268=#REF!),#REF!,AND(Y268=#REF!,AA268=#REF!),#REF!,AND(Y268=#REF!,AA268=#REF!),#REF!,AND(Y268=#REF!,AA268=#REF!),#REF!)</f>
        <v/>
      </c>
      <c r="AC268" s="104" t="str" cm="1">
        <f t="array" ref="AC268">+_xlfn.IFS(AB268="","",AB268=#REF!,#REF!,AB268=#REF!,#REF!,AB268=#REF!,#REF!)</f>
        <v/>
      </c>
      <c r="AD268" s="99" t="str" cm="1">
        <f t="array" ref="AD268">+_xlfn.IFS(AB268="","",AB268=#REF!,#REF!,AB268=#REF!,#REF!,AB268=#REF!,#REF!)</f>
        <v/>
      </c>
      <c r="AE268" s="766"/>
      <c r="AF268" s="758"/>
      <c r="AG268" s="740"/>
      <c r="AH268" s="742"/>
      <c r="AI268" s="744"/>
      <c r="AJ268" s="746"/>
      <c r="AK268" s="748"/>
      <c r="AL268" s="183"/>
      <c r="AM268" s="193"/>
      <c r="AN268" s="193"/>
      <c r="AO268" s="193"/>
      <c r="AP268" s="193"/>
      <c r="AQ268" s="193"/>
      <c r="AR268" s="183"/>
      <c r="AS268" s="183"/>
    </row>
    <row r="269" spans="1:45" ht="22.5" customHeight="1" x14ac:dyDescent="0.2">
      <c r="A269" s="758"/>
      <c r="B269" s="760"/>
      <c r="C269" s="819"/>
      <c r="D269" s="764"/>
      <c r="E269" s="819"/>
      <c r="F269" s="751"/>
      <c r="G269" s="753"/>
      <c r="H269" s="122" t="s">
        <v>244</v>
      </c>
      <c r="I269" s="123"/>
      <c r="J269" s="116"/>
      <c r="K269" s="52"/>
      <c r="L269" s="74"/>
      <c r="M269" s="53" t="str" cm="1">
        <f t="array" ref="M269">+_xlfn.IFS(L269="","",L269=#REF!,#REF!,L269=#REF!,#REF!)</f>
        <v/>
      </c>
      <c r="N269" s="74"/>
      <c r="O269" s="53" t="str" cm="1">
        <f t="array" ref="O269">+_xlfn.IFS(N269="","",N269=#REF!,#REF!,N269=#REF!,#REF!)</f>
        <v/>
      </c>
      <c r="P269" s="74"/>
      <c r="Q269" s="53" t="str" cm="1">
        <f t="array" ref="Q269">+_xlfn.IFS(P269="","",P269=#REF!,#REF!,P269=#REF!,#REF!,P269=#REF!,#REF!)</f>
        <v/>
      </c>
      <c r="R269" s="74"/>
      <c r="S269" s="53" t="str" cm="1">
        <f t="array" ref="S269">+_xlfn.IFS(R269="","",R269=#REF!,#REF!,R269=#REF!,#REF!)</f>
        <v/>
      </c>
      <c r="T269" s="73"/>
      <c r="U269" s="53" t="str" cm="1">
        <f t="array" ref="U269">+_xlfn.IFS(T269="","",T269=#REF!,#REF!,T269=#REF!,#REF!)</f>
        <v/>
      </c>
      <c r="V269" s="75"/>
      <c r="W269" s="117" t="str" cm="1">
        <f t="array" ref="W269">+_xlfn.IFS(V269="","",V269=#REF!,#REF!,V269=#REF!,#REF!,V269=#REF!,#REF!)</f>
        <v/>
      </c>
      <c r="X269" s="112" t="str">
        <f t="shared" si="1"/>
        <v/>
      </c>
      <c r="Y269" s="54" t="str" cm="1">
        <f t="array" ref="Y269">+_xlfn.IFS(X269="","",X269&lt;=#REF!,#REF!,X269&lt;=#REF!,#REF!,X269&lt;=#REF!,#REF!)</f>
        <v/>
      </c>
      <c r="Z269" s="109"/>
      <c r="AA269" s="104" t="str" cm="1">
        <f t="array" ref="AA269">+_xlfn.IFS(Z269="","",Z269=#REF!,#REF!,Z269=#REF!,#REF!,Z269=#REF!,#REF!)</f>
        <v/>
      </c>
      <c r="AB269" s="103" t="str" cm="1">
        <f t="array" ref="AB269">+_xlfn.IFS(AA269="","",AND(Y269=#REF!,AA269=#REF!),#REF!,AND(Y269=#REF!,AA269=#REF!),#REF!,AND(Y269=#REF!,AA269=#REF!),#REF!,AND(Y269=#REF!,AA269=#REF!),#REF!,AND(Y269=#REF!,AA269=#REF!),#REF!,AND(Y269=#REF!,AA269=#REF!),#REF!,AND(Y269=#REF!,AA269=#REF!),#REF!,AND(Y269=#REF!,AA269=#REF!),#REF!,AND(Y269=#REF!,AA269=#REF!),#REF!)</f>
        <v/>
      </c>
      <c r="AC269" s="104" t="str" cm="1">
        <f t="array" ref="AC269">+_xlfn.IFS(AB269="","",AB269=#REF!,#REF!,AB269=#REF!,#REF!,AB269=#REF!,#REF!)</f>
        <v/>
      </c>
      <c r="AD269" s="99" t="str" cm="1">
        <f t="array" ref="AD269">+_xlfn.IFS(AB269="","",AB269=#REF!,#REF!,AB269=#REF!,#REF!,AB269=#REF!,#REF!)</f>
        <v/>
      </c>
      <c r="AE269" s="766"/>
      <c r="AF269" s="758"/>
      <c r="AG269" s="740"/>
      <c r="AH269" s="742"/>
      <c r="AI269" s="744"/>
      <c r="AJ269" s="746"/>
      <c r="AK269" s="748"/>
      <c r="AL269" s="183"/>
      <c r="AM269" s="193"/>
      <c r="AN269" s="193"/>
      <c r="AO269" s="193"/>
      <c r="AP269" s="193"/>
      <c r="AQ269" s="193"/>
      <c r="AR269" s="183"/>
      <c r="AS269" s="183"/>
    </row>
    <row r="270" spans="1:45" ht="22.5" customHeight="1" x14ac:dyDescent="0.2">
      <c r="A270" s="758"/>
      <c r="B270" s="760"/>
      <c r="C270" s="819"/>
      <c r="D270" s="764"/>
      <c r="E270" s="819"/>
      <c r="F270" s="752"/>
      <c r="G270" s="754"/>
      <c r="H270" s="122" t="s">
        <v>245</v>
      </c>
      <c r="I270" s="123"/>
      <c r="J270" s="116"/>
      <c r="K270" s="52"/>
      <c r="L270" s="74"/>
      <c r="M270" s="53" t="str" cm="1">
        <f t="array" ref="M270">+_xlfn.IFS(L270="","",L270=#REF!,#REF!,L270=#REF!,#REF!)</f>
        <v/>
      </c>
      <c r="N270" s="74"/>
      <c r="O270" s="53" t="str" cm="1">
        <f t="array" ref="O270">+_xlfn.IFS(N270="","",N270=#REF!,#REF!,N270=#REF!,#REF!)</f>
        <v/>
      </c>
      <c r="P270" s="74"/>
      <c r="Q270" s="53" t="str" cm="1">
        <f t="array" ref="Q270">+_xlfn.IFS(P270="","",P270=#REF!,#REF!,P270=#REF!,#REF!,P270=#REF!,#REF!)</f>
        <v/>
      </c>
      <c r="R270" s="74"/>
      <c r="S270" s="53" t="str" cm="1">
        <f t="array" ref="S270">+_xlfn.IFS(R270="","",R270=#REF!,#REF!,R270=#REF!,#REF!)</f>
        <v/>
      </c>
      <c r="T270" s="73"/>
      <c r="U270" s="53" t="str" cm="1">
        <f t="array" ref="U270">+_xlfn.IFS(T270="","",T270=#REF!,#REF!,T270=#REF!,#REF!)</f>
        <v/>
      </c>
      <c r="V270" s="75"/>
      <c r="W270" s="117" t="str" cm="1">
        <f t="array" ref="W270">+_xlfn.IFS(V270="","",V270=#REF!,#REF!,V270=#REF!,#REF!,V270=#REF!,#REF!)</f>
        <v/>
      </c>
      <c r="X270" s="112" t="str">
        <f t="shared" si="1"/>
        <v/>
      </c>
      <c r="Y270" s="54" t="str" cm="1">
        <f t="array" ref="Y270">+_xlfn.IFS(X270="","",X270&lt;=#REF!,#REF!,X270&lt;=#REF!,#REF!,X270&lt;=#REF!,#REF!)</f>
        <v/>
      </c>
      <c r="Z270" s="109"/>
      <c r="AA270" s="104" t="str" cm="1">
        <f t="array" ref="AA270">+_xlfn.IFS(Z270="","",Z270=#REF!,#REF!,Z270=#REF!,#REF!,Z270=#REF!,#REF!)</f>
        <v/>
      </c>
      <c r="AB270" s="103" t="str" cm="1">
        <f t="array" ref="AB270">+_xlfn.IFS(AA270="","",AND(Y270=#REF!,AA270=#REF!),#REF!,AND(Y270=#REF!,AA270=#REF!),#REF!,AND(Y270=#REF!,AA270=#REF!),#REF!,AND(Y270=#REF!,AA270=#REF!),#REF!,AND(Y270=#REF!,AA270=#REF!),#REF!,AND(Y270=#REF!,AA270=#REF!),#REF!,AND(Y270=#REF!,AA270=#REF!),#REF!,AND(Y270=#REF!,AA270=#REF!),#REF!,AND(Y270=#REF!,AA270=#REF!),#REF!)</f>
        <v/>
      </c>
      <c r="AC270" s="104" t="str" cm="1">
        <f t="array" ref="AC270">+_xlfn.IFS(AB270="","",AB270=#REF!,#REF!,AB270=#REF!,#REF!,AB270=#REF!,#REF!)</f>
        <v/>
      </c>
      <c r="AD270" s="99" t="str" cm="1">
        <f t="array" ref="AD270">+_xlfn.IFS(AB270="","",AB270=#REF!,#REF!,AB270=#REF!,#REF!,AB270=#REF!,#REF!)</f>
        <v/>
      </c>
      <c r="AE270" s="766"/>
      <c r="AF270" s="758"/>
      <c r="AG270" s="740"/>
      <c r="AH270" s="742"/>
      <c r="AI270" s="744"/>
      <c r="AJ270" s="746"/>
      <c r="AK270" s="748"/>
      <c r="AL270" s="183"/>
      <c r="AM270" s="193"/>
      <c r="AN270" s="193"/>
      <c r="AO270" s="193"/>
      <c r="AP270" s="193"/>
      <c r="AQ270" s="193"/>
      <c r="AR270" s="183"/>
      <c r="AS270" s="183"/>
    </row>
    <row r="271" spans="1:45" ht="22.5" customHeight="1" x14ac:dyDescent="0.2">
      <c r="A271" s="758"/>
      <c r="B271" s="760"/>
      <c r="C271" s="819"/>
      <c r="D271" s="764"/>
      <c r="E271" s="819"/>
      <c r="F271" s="750" t="s">
        <v>247</v>
      </c>
      <c r="G271" s="755"/>
      <c r="H271" s="122" t="s">
        <v>243</v>
      </c>
      <c r="I271" s="123"/>
      <c r="J271" s="116"/>
      <c r="K271" s="52"/>
      <c r="L271" s="74"/>
      <c r="M271" s="53" t="str" cm="1">
        <f t="array" ref="M271">+_xlfn.IFS(L271="","",L271=#REF!,#REF!,L271=#REF!,#REF!)</f>
        <v/>
      </c>
      <c r="N271" s="74"/>
      <c r="O271" s="53" t="str" cm="1">
        <f t="array" ref="O271">+_xlfn.IFS(N271="","",N271=#REF!,#REF!,N271=#REF!,#REF!)</f>
        <v/>
      </c>
      <c r="P271" s="74"/>
      <c r="Q271" s="53" t="str" cm="1">
        <f t="array" ref="Q271">+_xlfn.IFS(P271="","",P271=#REF!,#REF!,P271=#REF!,#REF!,P271=#REF!,#REF!)</f>
        <v/>
      </c>
      <c r="R271" s="74"/>
      <c r="S271" s="53" t="str" cm="1">
        <f t="array" ref="S271">+_xlfn.IFS(R271="","",R271=#REF!,#REF!,R271=#REF!,#REF!)</f>
        <v/>
      </c>
      <c r="T271" s="73"/>
      <c r="U271" s="53" t="str" cm="1">
        <f t="array" ref="U271">+_xlfn.IFS(T271="","",T271=#REF!,#REF!,T271=#REF!,#REF!)</f>
        <v/>
      </c>
      <c r="V271" s="75"/>
      <c r="W271" s="117" t="str" cm="1">
        <f t="array" ref="W271">+_xlfn.IFS(V271="","",V271=#REF!,#REF!,V271=#REF!,#REF!,V271=#REF!,#REF!)</f>
        <v/>
      </c>
      <c r="X271" s="112" t="str">
        <f t="shared" si="1"/>
        <v/>
      </c>
      <c r="Y271" s="54" t="str" cm="1">
        <f t="array" ref="Y271">+_xlfn.IFS(X271="","",X271&lt;=#REF!,#REF!,X271&lt;=#REF!,#REF!,X271&lt;=#REF!,#REF!)</f>
        <v/>
      </c>
      <c r="Z271" s="109"/>
      <c r="AA271" s="104" t="str" cm="1">
        <f t="array" ref="AA271">+_xlfn.IFS(Z271="","",Z271=#REF!,#REF!,Z271=#REF!,#REF!,Z271=#REF!,#REF!)</f>
        <v/>
      </c>
      <c r="AB271" s="103" t="str" cm="1">
        <f t="array" ref="AB271">+_xlfn.IFS(AA271="","",AND(Y271=#REF!,AA271=#REF!),#REF!,AND(Y271=#REF!,AA271=#REF!),#REF!,AND(Y271=#REF!,AA271=#REF!),#REF!,AND(Y271=#REF!,AA271=#REF!),#REF!,AND(Y271=#REF!,AA271=#REF!),#REF!,AND(Y271=#REF!,AA271=#REF!),#REF!,AND(Y271=#REF!,AA271=#REF!),#REF!,AND(Y271=#REF!,AA271=#REF!),#REF!,AND(Y271=#REF!,AA271=#REF!),#REF!)</f>
        <v/>
      </c>
      <c r="AC271" s="104" t="str" cm="1">
        <f t="array" ref="AC271">+_xlfn.IFS(AB271="","",AB271=#REF!,#REF!,AB271=#REF!,#REF!,AB271=#REF!,#REF!)</f>
        <v/>
      </c>
      <c r="AD271" s="99" t="str" cm="1">
        <f t="array" ref="AD271">+_xlfn.IFS(AB271="","",AB271=#REF!,#REF!,AB271=#REF!,#REF!,AB271=#REF!,#REF!)</f>
        <v/>
      </c>
      <c r="AE271" s="766"/>
      <c r="AF271" s="758"/>
      <c r="AG271" s="740"/>
      <c r="AH271" s="742"/>
      <c r="AI271" s="744"/>
      <c r="AJ271" s="746"/>
      <c r="AK271" s="748"/>
      <c r="AL271" s="183"/>
      <c r="AM271" s="193"/>
      <c r="AN271" s="193"/>
      <c r="AO271" s="193"/>
      <c r="AP271" s="193"/>
      <c r="AQ271" s="193"/>
      <c r="AR271" s="183"/>
      <c r="AS271" s="183"/>
    </row>
    <row r="272" spans="1:45" ht="22.5" customHeight="1" x14ac:dyDescent="0.2">
      <c r="A272" s="758"/>
      <c r="B272" s="760"/>
      <c r="C272" s="819"/>
      <c r="D272" s="764"/>
      <c r="E272" s="819"/>
      <c r="F272" s="751"/>
      <c r="G272" s="753"/>
      <c r="H272" s="122" t="s">
        <v>244</v>
      </c>
      <c r="I272" s="123"/>
      <c r="J272" s="116"/>
      <c r="K272" s="52"/>
      <c r="L272" s="74"/>
      <c r="M272" s="53" t="str" cm="1">
        <f t="array" ref="M272">+_xlfn.IFS(L272="","",L272=#REF!,#REF!,L272=#REF!,#REF!)</f>
        <v/>
      </c>
      <c r="N272" s="74"/>
      <c r="O272" s="53" t="str" cm="1">
        <f t="array" ref="O272">+_xlfn.IFS(N272="","",N272=#REF!,#REF!,N272=#REF!,#REF!)</f>
        <v/>
      </c>
      <c r="P272" s="74"/>
      <c r="Q272" s="53" t="str" cm="1">
        <f t="array" ref="Q272">+_xlfn.IFS(P272="","",P272=#REF!,#REF!,P272=#REF!,#REF!,P272=#REF!,#REF!)</f>
        <v/>
      </c>
      <c r="R272" s="74"/>
      <c r="S272" s="53" t="str" cm="1">
        <f t="array" ref="S272">+_xlfn.IFS(R272="","",R272=#REF!,#REF!,R272=#REF!,#REF!)</f>
        <v/>
      </c>
      <c r="T272" s="73"/>
      <c r="U272" s="53" t="str" cm="1">
        <f t="array" ref="U272">+_xlfn.IFS(T272="","",T272=#REF!,#REF!,T272=#REF!,#REF!)</f>
        <v/>
      </c>
      <c r="V272" s="75"/>
      <c r="W272" s="117" t="str" cm="1">
        <f t="array" ref="W272">+_xlfn.IFS(V272="","",V272=#REF!,#REF!,V272=#REF!,#REF!,V272=#REF!,#REF!)</f>
        <v/>
      </c>
      <c r="X272" s="112" t="str">
        <f t="shared" si="1"/>
        <v/>
      </c>
      <c r="Y272" s="54" t="str" cm="1">
        <f t="array" ref="Y272">+_xlfn.IFS(X272="","",X272&lt;=#REF!,#REF!,X272&lt;=#REF!,#REF!,X272&lt;=#REF!,#REF!)</f>
        <v/>
      </c>
      <c r="Z272" s="109"/>
      <c r="AA272" s="104" t="str" cm="1">
        <f t="array" ref="AA272">+_xlfn.IFS(Z272="","",Z272=#REF!,#REF!,Z272=#REF!,#REF!,Z272=#REF!,#REF!)</f>
        <v/>
      </c>
      <c r="AB272" s="103" t="str" cm="1">
        <f t="array" ref="AB272">+_xlfn.IFS(AA272="","",AND(Y272=#REF!,AA272=#REF!),#REF!,AND(Y272=#REF!,AA272=#REF!),#REF!,AND(Y272=#REF!,AA272=#REF!),#REF!,AND(Y272=#REF!,AA272=#REF!),#REF!,AND(Y272=#REF!,AA272=#REF!),#REF!,AND(Y272=#REF!,AA272=#REF!),#REF!,AND(Y272=#REF!,AA272=#REF!),#REF!,AND(Y272=#REF!,AA272=#REF!),#REF!,AND(Y272=#REF!,AA272=#REF!),#REF!)</f>
        <v/>
      </c>
      <c r="AC272" s="104" t="str" cm="1">
        <f t="array" ref="AC272">+_xlfn.IFS(AB272="","",AB272=#REF!,#REF!,AB272=#REF!,#REF!,AB272=#REF!,#REF!)</f>
        <v/>
      </c>
      <c r="AD272" s="99" t="str" cm="1">
        <f t="array" ref="AD272">+_xlfn.IFS(AB272="","",AB272=#REF!,#REF!,AB272=#REF!,#REF!,AB272=#REF!,#REF!)</f>
        <v/>
      </c>
      <c r="AE272" s="766"/>
      <c r="AF272" s="758"/>
      <c r="AG272" s="740"/>
      <c r="AH272" s="742"/>
      <c r="AI272" s="744"/>
      <c r="AJ272" s="746"/>
      <c r="AK272" s="748"/>
      <c r="AL272" s="183"/>
      <c r="AM272" s="193"/>
      <c r="AN272" s="193"/>
      <c r="AO272" s="193"/>
      <c r="AP272" s="193"/>
      <c r="AQ272" s="193"/>
      <c r="AR272" s="183"/>
      <c r="AS272" s="183"/>
    </row>
    <row r="273" spans="1:45" ht="22.5" customHeight="1" x14ac:dyDescent="0.2">
      <c r="A273" s="758"/>
      <c r="B273" s="760"/>
      <c r="C273" s="819"/>
      <c r="D273" s="764"/>
      <c r="E273" s="819"/>
      <c r="F273" s="752"/>
      <c r="G273" s="754"/>
      <c r="H273" s="122" t="s">
        <v>245</v>
      </c>
      <c r="I273" s="123"/>
      <c r="J273" s="116"/>
      <c r="K273" s="52"/>
      <c r="L273" s="74"/>
      <c r="M273" s="53" t="str" cm="1">
        <f t="array" ref="M273">+_xlfn.IFS(L273="","",L273=#REF!,#REF!,L273=#REF!,#REF!)</f>
        <v/>
      </c>
      <c r="N273" s="74"/>
      <c r="O273" s="53" t="str" cm="1">
        <f t="array" ref="O273">+_xlfn.IFS(N273="","",N273=#REF!,#REF!,N273=#REF!,#REF!)</f>
        <v/>
      </c>
      <c r="P273" s="74"/>
      <c r="Q273" s="53" t="str" cm="1">
        <f t="array" ref="Q273">+_xlfn.IFS(P273="","",P273=#REF!,#REF!,P273=#REF!,#REF!,P273=#REF!,#REF!)</f>
        <v/>
      </c>
      <c r="R273" s="74"/>
      <c r="S273" s="53" t="str" cm="1">
        <f t="array" ref="S273">+_xlfn.IFS(R273="","",R273=#REF!,#REF!,R273=#REF!,#REF!)</f>
        <v/>
      </c>
      <c r="T273" s="73"/>
      <c r="U273" s="53" t="str" cm="1">
        <f t="array" ref="U273">+_xlfn.IFS(T273="","",T273=#REF!,#REF!,T273=#REF!,#REF!)</f>
        <v/>
      </c>
      <c r="V273" s="75"/>
      <c r="W273" s="117" t="str" cm="1">
        <f t="array" ref="W273">+_xlfn.IFS(V273="","",V273=#REF!,#REF!,V273=#REF!,#REF!,V273=#REF!,#REF!)</f>
        <v/>
      </c>
      <c r="X273" s="112" t="str">
        <f t="shared" si="1"/>
        <v/>
      </c>
      <c r="Y273" s="54" t="str" cm="1">
        <f t="array" ref="Y273">+_xlfn.IFS(X273="","",X273&lt;=#REF!,#REF!,X273&lt;=#REF!,#REF!,X273&lt;=#REF!,#REF!)</f>
        <v/>
      </c>
      <c r="Z273" s="109"/>
      <c r="AA273" s="104" t="str" cm="1">
        <f t="array" ref="AA273">+_xlfn.IFS(Z273="","",Z273=#REF!,#REF!,Z273=#REF!,#REF!,Z273=#REF!,#REF!)</f>
        <v/>
      </c>
      <c r="AB273" s="103" t="str" cm="1">
        <f t="array" ref="AB273">+_xlfn.IFS(AA273="","",AND(Y273=#REF!,AA273=#REF!),#REF!,AND(Y273=#REF!,AA273=#REF!),#REF!,AND(Y273=#REF!,AA273=#REF!),#REF!,AND(Y273=#REF!,AA273=#REF!),#REF!,AND(Y273=#REF!,AA273=#REF!),#REF!,AND(Y273=#REF!,AA273=#REF!),#REF!,AND(Y273=#REF!,AA273=#REF!),#REF!,AND(Y273=#REF!,AA273=#REF!),#REF!,AND(Y273=#REF!,AA273=#REF!),#REF!)</f>
        <v/>
      </c>
      <c r="AC273" s="104" t="str" cm="1">
        <f t="array" ref="AC273">+_xlfn.IFS(AB273="","",AB273=#REF!,#REF!,AB273=#REF!,#REF!,AB273=#REF!,#REF!)</f>
        <v/>
      </c>
      <c r="AD273" s="99" t="str" cm="1">
        <f t="array" ref="AD273">+_xlfn.IFS(AB273="","",AB273=#REF!,#REF!,AB273=#REF!,#REF!,AB273=#REF!,#REF!)</f>
        <v/>
      </c>
      <c r="AE273" s="766"/>
      <c r="AF273" s="758"/>
      <c r="AG273" s="740"/>
      <c r="AH273" s="742"/>
      <c r="AI273" s="744"/>
      <c r="AJ273" s="746"/>
      <c r="AK273" s="748"/>
      <c r="AL273" s="183"/>
      <c r="AM273" s="193"/>
      <c r="AN273" s="193"/>
      <c r="AO273" s="193"/>
      <c r="AP273" s="193"/>
      <c r="AQ273" s="193"/>
      <c r="AR273" s="183"/>
      <c r="AS273" s="183"/>
    </row>
    <row r="274" spans="1:45" ht="22.5" customHeight="1" x14ac:dyDescent="0.2">
      <c r="A274" s="758"/>
      <c r="B274" s="760"/>
      <c r="C274" s="819"/>
      <c r="D274" s="764"/>
      <c r="E274" s="819"/>
      <c r="F274" s="750" t="s">
        <v>248</v>
      </c>
      <c r="G274" s="755"/>
      <c r="H274" s="122" t="s">
        <v>243</v>
      </c>
      <c r="I274" s="123"/>
      <c r="J274" s="116"/>
      <c r="K274" s="52"/>
      <c r="L274" s="74"/>
      <c r="M274" s="53" t="str" cm="1">
        <f t="array" ref="M274">+_xlfn.IFS(L274="","",L274=#REF!,#REF!,L274=#REF!,#REF!)</f>
        <v/>
      </c>
      <c r="N274" s="74"/>
      <c r="O274" s="53" t="str" cm="1">
        <f t="array" ref="O274">+_xlfn.IFS(N274="","",N274=#REF!,#REF!,N274=#REF!,#REF!)</f>
        <v/>
      </c>
      <c r="P274" s="74"/>
      <c r="Q274" s="53" t="str" cm="1">
        <f t="array" ref="Q274">+_xlfn.IFS(P274="","",P274=#REF!,#REF!,P274=#REF!,#REF!,P274=#REF!,#REF!)</f>
        <v/>
      </c>
      <c r="R274" s="74"/>
      <c r="S274" s="53" t="str" cm="1">
        <f t="array" ref="S274">+_xlfn.IFS(R274="","",R274=#REF!,#REF!,R274=#REF!,#REF!)</f>
        <v/>
      </c>
      <c r="T274" s="73"/>
      <c r="U274" s="53" t="str" cm="1">
        <f t="array" ref="U274">+_xlfn.IFS(T274="","",T274=#REF!,#REF!,T274=#REF!,#REF!)</f>
        <v/>
      </c>
      <c r="V274" s="75"/>
      <c r="W274" s="117" t="str" cm="1">
        <f t="array" ref="W274">+_xlfn.IFS(V274="","",V274=#REF!,#REF!,V274=#REF!,#REF!,V274=#REF!,#REF!)</f>
        <v/>
      </c>
      <c r="X274" s="112" t="str">
        <f t="shared" si="1"/>
        <v/>
      </c>
      <c r="Y274" s="54" t="str" cm="1">
        <f t="array" ref="Y274">+_xlfn.IFS(X274="","",X274&lt;=#REF!,#REF!,X274&lt;=#REF!,#REF!,X274&lt;=#REF!,#REF!)</f>
        <v/>
      </c>
      <c r="Z274" s="109"/>
      <c r="AA274" s="104" t="str" cm="1">
        <f t="array" ref="AA274">+_xlfn.IFS(Z274="","",Z274=#REF!,#REF!,Z274=#REF!,#REF!,Z274=#REF!,#REF!)</f>
        <v/>
      </c>
      <c r="AB274" s="103" t="str" cm="1">
        <f t="array" ref="AB274">+_xlfn.IFS(AA274="","",AND(Y274=#REF!,AA274=#REF!),#REF!,AND(Y274=#REF!,AA274=#REF!),#REF!,AND(Y274=#REF!,AA274=#REF!),#REF!,AND(Y274=#REF!,AA274=#REF!),#REF!,AND(Y274=#REF!,AA274=#REF!),#REF!,AND(Y274=#REF!,AA274=#REF!),#REF!,AND(Y274=#REF!,AA274=#REF!),#REF!,AND(Y274=#REF!,AA274=#REF!),#REF!,AND(Y274=#REF!,AA274=#REF!),#REF!)</f>
        <v/>
      </c>
      <c r="AC274" s="104" t="str" cm="1">
        <f t="array" ref="AC274">+_xlfn.IFS(AB274="","",AB274=#REF!,#REF!,AB274=#REF!,#REF!,AB274=#REF!,#REF!)</f>
        <v/>
      </c>
      <c r="AD274" s="99" t="str" cm="1">
        <f t="array" ref="AD274">+_xlfn.IFS(AB274="","",AB274=#REF!,#REF!,AB274=#REF!,#REF!,AB274=#REF!,#REF!)</f>
        <v/>
      </c>
      <c r="AE274" s="766"/>
      <c r="AF274" s="758"/>
      <c r="AG274" s="740"/>
      <c r="AH274" s="742"/>
      <c r="AI274" s="744"/>
      <c r="AJ274" s="746"/>
      <c r="AK274" s="748"/>
      <c r="AL274" s="183"/>
      <c r="AM274" s="193"/>
      <c r="AN274" s="193"/>
      <c r="AO274" s="193"/>
      <c r="AP274" s="193"/>
      <c r="AQ274" s="193"/>
      <c r="AR274" s="183"/>
      <c r="AS274" s="183"/>
    </row>
    <row r="275" spans="1:45" ht="22.5" customHeight="1" x14ac:dyDescent="0.2">
      <c r="A275" s="758"/>
      <c r="B275" s="760"/>
      <c r="C275" s="819"/>
      <c r="D275" s="764"/>
      <c r="E275" s="819"/>
      <c r="F275" s="751"/>
      <c r="G275" s="753"/>
      <c r="H275" s="122" t="s">
        <v>244</v>
      </c>
      <c r="I275" s="123"/>
      <c r="J275" s="116"/>
      <c r="K275" s="52"/>
      <c r="L275" s="74"/>
      <c r="M275" s="53" t="str" cm="1">
        <f t="array" ref="M275">+_xlfn.IFS(L275="","",L275=#REF!,#REF!,L275=#REF!,#REF!)</f>
        <v/>
      </c>
      <c r="N275" s="74"/>
      <c r="O275" s="53" t="str" cm="1">
        <f t="array" ref="O275">+_xlfn.IFS(N275="","",N275=#REF!,#REF!,N275=#REF!,#REF!)</f>
        <v/>
      </c>
      <c r="P275" s="74"/>
      <c r="Q275" s="53" t="str" cm="1">
        <f t="array" ref="Q275">+_xlfn.IFS(P275="","",P275=#REF!,#REF!,P275=#REF!,#REF!,P275=#REF!,#REF!)</f>
        <v/>
      </c>
      <c r="R275" s="74"/>
      <c r="S275" s="53" t="str" cm="1">
        <f t="array" ref="S275">+_xlfn.IFS(R275="","",R275=#REF!,#REF!,R275=#REF!,#REF!)</f>
        <v/>
      </c>
      <c r="T275" s="73"/>
      <c r="U275" s="53" t="str" cm="1">
        <f t="array" ref="U275">+_xlfn.IFS(T275="","",T275=#REF!,#REF!,T275=#REF!,#REF!)</f>
        <v/>
      </c>
      <c r="V275" s="75"/>
      <c r="W275" s="117" t="str" cm="1">
        <f t="array" ref="W275">+_xlfn.IFS(V275="","",V275=#REF!,#REF!,V275=#REF!,#REF!,V275=#REF!,#REF!)</f>
        <v/>
      </c>
      <c r="X275" s="112" t="str">
        <f t="shared" si="1"/>
        <v/>
      </c>
      <c r="Y275" s="54" t="str" cm="1">
        <f t="array" ref="Y275">+_xlfn.IFS(X275="","",X275&lt;=#REF!,#REF!,X275&lt;=#REF!,#REF!,X275&lt;=#REF!,#REF!)</f>
        <v/>
      </c>
      <c r="Z275" s="109"/>
      <c r="AA275" s="104" t="str" cm="1">
        <f t="array" ref="AA275">+_xlfn.IFS(Z275="","",Z275=#REF!,#REF!,Z275=#REF!,#REF!,Z275=#REF!,#REF!)</f>
        <v/>
      </c>
      <c r="AB275" s="103" t="str" cm="1">
        <f t="array" ref="AB275">+_xlfn.IFS(AA275="","",AND(Y275=#REF!,AA275=#REF!),#REF!,AND(Y275=#REF!,AA275=#REF!),#REF!,AND(Y275=#REF!,AA275=#REF!),#REF!,AND(Y275=#REF!,AA275=#REF!),#REF!,AND(Y275=#REF!,AA275=#REF!),#REF!,AND(Y275=#REF!,AA275=#REF!),#REF!,AND(Y275=#REF!,AA275=#REF!),#REF!,AND(Y275=#REF!,AA275=#REF!),#REF!,AND(Y275=#REF!,AA275=#REF!),#REF!)</f>
        <v/>
      </c>
      <c r="AC275" s="104" t="str" cm="1">
        <f t="array" ref="AC275">+_xlfn.IFS(AB275="","",AB275=#REF!,#REF!,AB275=#REF!,#REF!,AB275=#REF!,#REF!)</f>
        <v/>
      </c>
      <c r="AD275" s="99" t="str" cm="1">
        <f t="array" ref="AD275">+_xlfn.IFS(AB275="","",AB275=#REF!,#REF!,AB275=#REF!,#REF!,AB275=#REF!,#REF!)</f>
        <v/>
      </c>
      <c r="AE275" s="766"/>
      <c r="AF275" s="758"/>
      <c r="AG275" s="740"/>
      <c r="AH275" s="742"/>
      <c r="AI275" s="744"/>
      <c r="AJ275" s="746"/>
      <c r="AK275" s="748"/>
      <c r="AL275" s="183"/>
      <c r="AM275" s="193"/>
      <c r="AN275" s="193"/>
      <c r="AO275" s="193"/>
      <c r="AP275" s="193"/>
      <c r="AQ275" s="193"/>
      <c r="AR275" s="183"/>
      <c r="AS275" s="183"/>
    </row>
    <row r="276" spans="1:45" ht="22.5" customHeight="1" x14ac:dyDescent="0.2">
      <c r="A276" s="758"/>
      <c r="B276" s="760"/>
      <c r="C276" s="819"/>
      <c r="D276" s="764"/>
      <c r="E276" s="819"/>
      <c r="F276" s="752"/>
      <c r="G276" s="754"/>
      <c r="H276" s="122" t="s">
        <v>245</v>
      </c>
      <c r="I276" s="123"/>
      <c r="J276" s="116"/>
      <c r="K276" s="52"/>
      <c r="L276" s="74"/>
      <c r="M276" s="53" t="str" cm="1">
        <f t="array" ref="M276">+_xlfn.IFS(L276="","",L276=#REF!,#REF!,L276=#REF!,#REF!)</f>
        <v/>
      </c>
      <c r="N276" s="74"/>
      <c r="O276" s="53" t="str" cm="1">
        <f t="array" ref="O276">+_xlfn.IFS(N276="","",N276=#REF!,#REF!,N276=#REF!,#REF!)</f>
        <v/>
      </c>
      <c r="P276" s="74"/>
      <c r="Q276" s="53" t="str" cm="1">
        <f t="array" ref="Q276">+_xlfn.IFS(P276="","",P276=#REF!,#REF!,P276=#REF!,#REF!,P276=#REF!,#REF!)</f>
        <v/>
      </c>
      <c r="R276" s="74"/>
      <c r="S276" s="53" t="str" cm="1">
        <f t="array" ref="S276">+_xlfn.IFS(R276="","",R276=#REF!,#REF!,R276=#REF!,#REF!)</f>
        <v/>
      </c>
      <c r="T276" s="73"/>
      <c r="U276" s="53" t="str" cm="1">
        <f t="array" ref="U276">+_xlfn.IFS(T276="","",T276=#REF!,#REF!,T276=#REF!,#REF!)</f>
        <v/>
      </c>
      <c r="V276" s="75"/>
      <c r="W276" s="117" t="str" cm="1">
        <f t="array" ref="W276">+_xlfn.IFS(V276="","",V276=#REF!,#REF!,V276=#REF!,#REF!,V276=#REF!,#REF!)</f>
        <v/>
      </c>
      <c r="X276" s="112" t="str">
        <f t="shared" si="1"/>
        <v/>
      </c>
      <c r="Y276" s="54" t="str" cm="1">
        <f t="array" ref="Y276">+_xlfn.IFS(X276="","",X276&lt;=#REF!,#REF!,X276&lt;=#REF!,#REF!,X276&lt;=#REF!,#REF!)</f>
        <v/>
      </c>
      <c r="Z276" s="109"/>
      <c r="AA276" s="104" t="str" cm="1">
        <f t="array" ref="AA276">+_xlfn.IFS(Z276="","",Z276=#REF!,#REF!,Z276=#REF!,#REF!,Z276=#REF!,#REF!)</f>
        <v/>
      </c>
      <c r="AB276" s="103" t="str" cm="1">
        <f t="array" ref="AB276">+_xlfn.IFS(AA276="","",AND(Y276=#REF!,AA276=#REF!),#REF!,AND(Y276=#REF!,AA276=#REF!),#REF!,AND(Y276=#REF!,AA276=#REF!),#REF!,AND(Y276=#REF!,AA276=#REF!),#REF!,AND(Y276=#REF!,AA276=#REF!),#REF!,AND(Y276=#REF!,AA276=#REF!),#REF!,AND(Y276=#REF!,AA276=#REF!),#REF!,AND(Y276=#REF!,AA276=#REF!),#REF!,AND(Y276=#REF!,AA276=#REF!),#REF!)</f>
        <v/>
      </c>
      <c r="AC276" s="104" t="str" cm="1">
        <f t="array" ref="AC276">+_xlfn.IFS(AB276="","",AB276=#REF!,#REF!,AB276=#REF!,#REF!,AB276=#REF!,#REF!)</f>
        <v/>
      </c>
      <c r="AD276" s="99" t="str" cm="1">
        <f t="array" ref="AD276">+_xlfn.IFS(AB276="","",AB276=#REF!,#REF!,AB276=#REF!,#REF!,AB276=#REF!,#REF!)</f>
        <v/>
      </c>
      <c r="AE276" s="766"/>
      <c r="AF276" s="758"/>
      <c r="AG276" s="740"/>
      <c r="AH276" s="742"/>
      <c r="AI276" s="744"/>
      <c r="AJ276" s="746"/>
      <c r="AK276" s="748"/>
      <c r="AL276" s="183"/>
      <c r="AM276" s="193"/>
      <c r="AN276" s="193"/>
      <c r="AO276" s="193"/>
      <c r="AP276" s="193"/>
      <c r="AQ276" s="193"/>
      <c r="AR276" s="183"/>
      <c r="AS276" s="183"/>
    </row>
    <row r="277" spans="1:45" ht="22.5" customHeight="1" x14ac:dyDescent="0.2">
      <c r="A277" s="758"/>
      <c r="B277" s="760"/>
      <c r="C277" s="819"/>
      <c r="D277" s="764"/>
      <c r="E277" s="819"/>
      <c r="F277" s="750" t="s">
        <v>249</v>
      </c>
      <c r="G277" s="755"/>
      <c r="H277" s="122" t="s">
        <v>243</v>
      </c>
      <c r="I277" s="123"/>
      <c r="J277" s="116"/>
      <c r="K277" s="52"/>
      <c r="L277" s="74"/>
      <c r="M277" s="53" t="str" cm="1">
        <f t="array" ref="M277">+_xlfn.IFS(L277="","",L277=#REF!,#REF!,L277=#REF!,#REF!)</f>
        <v/>
      </c>
      <c r="N277" s="74"/>
      <c r="O277" s="53" t="str" cm="1">
        <f t="array" ref="O277">+_xlfn.IFS(N277="","",N277=#REF!,#REF!,N277=#REF!,#REF!)</f>
        <v/>
      </c>
      <c r="P277" s="74"/>
      <c r="Q277" s="53" t="str" cm="1">
        <f t="array" ref="Q277">+_xlfn.IFS(P277="","",P277=#REF!,#REF!,P277=#REF!,#REF!,P277=#REF!,#REF!)</f>
        <v/>
      </c>
      <c r="R277" s="74"/>
      <c r="S277" s="53" t="str" cm="1">
        <f t="array" ref="S277">+_xlfn.IFS(R277="","",R277=#REF!,#REF!,R277=#REF!,#REF!)</f>
        <v/>
      </c>
      <c r="T277" s="73"/>
      <c r="U277" s="53" t="str" cm="1">
        <f t="array" ref="U277">+_xlfn.IFS(T277="","",T277=#REF!,#REF!,T277=#REF!,#REF!)</f>
        <v/>
      </c>
      <c r="V277" s="75"/>
      <c r="W277" s="117" t="str" cm="1">
        <f t="array" ref="W277">+_xlfn.IFS(V277="","",V277=#REF!,#REF!,V277=#REF!,#REF!,V277=#REF!,#REF!)</f>
        <v/>
      </c>
      <c r="X277" s="112" t="str">
        <f t="shared" si="1"/>
        <v/>
      </c>
      <c r="Y277" s="54" t="str" cm="1">
        <f t="array" ref="Y277">+_xlfn.IFS(X277="","",X277&lt;=#REF!,#REF!,X277&lt;=#REF!,#REF!,X277&lt;=#REF!,#REF!)</f>
        <v/>
      </c>
      <c r="Z277" s="109"/>
      <c r="AA277" s="104" t="str" cm="1">
        <f t="array" ref="AA277">+_xlfn.IFS(Z277="","",Z277=#REF!,#REF!,Z277=#REF!,#REF!,Z277=#REF!,#REF!)</f>
        <v/>
      </c>
      <c r="AB277" s="103" t="str" cm="1">
        <f t="array" ref="AB277">+_xlfn.IFS(AA277="","",AND(Y277=#REF!,AA277=#REF!),#REF!,AND(Y277=#REF!,AA277=#REF!),#REF!,AND(Y277=#REF!,AA277=#REF!),#REF!,AND(Y277=#REF!,AA277=#REF!),#REF!,AND(Y277=#REF!,AA277=#REF!),#REF!,AND(Y277=#REF!,AA277=#REF!),#REF!,AND(Y277=#REF!,AA277=#REF!),#REF!,AND(Y277=#REF!,AA277=#REF!),#REF!,AND(Y277=#REF!,AA277=#REF!),#REF!)</f>
        <v/>
      </c>
      <c r="AC277" s="104" t="str" cm="1">
        <f t="array" ref="AC277">+_xlfn.IFS(AB277="","",AB277=#REF!,#REF!,AB277=#REF!,#REF!,AB277=#REF!,#REF!)</f>
        <v/>
      </c>
      <c r="AD277" s="99" t="str" cm="1">
        <f t="array" ref="AD277">+_xlfn.IFS(AB277="","",AB277=#REF!,#REF!,AB277=#REF!,#REF!,AB277=#REF!,#REF!)</f>
        <v/>
      </c>
      <c r="AE277" s="766"/>
      <c r="AF277" s="758"/>
      <c r="AG277" s="740"/>
      <c r="AH277" s="742"/>
      <c r="AI277" s="744"/>
      <c r="AJ277" s="746"/>
      <c r="AK277" s="748"/>
      <c r="AL277" s="183"/>
      <c r="AM277" s="193"/>
      <c r="AN277" s="193"/>
      <c r="AO277" s="193"/>
      <c r="AP277" s="193"/>
      <c r="AQ277" s="193"/>
      <c r="AR277" s="183"/>
      <c r="AS277" s="183"/>
    </row>
    <row r="278" spans="1:45" ht="22.5" customHeight="1" x14ac:dyDescent="0.2">
      <c r="A278" s="758"/>
      <c r="B278" s="760"/>
      <c r="C278" s="819"/>
      <c r="D278" s="764"/>
      <c r="E278" s="819"/>
      <c r="F278" s="751"/>
      <c r="G278" s="753"/>
      <c r="H278" s="122" t="s">
        <v>244</v>
      </c>
      <c r="I278" s="123"/>
      <c r="J278" s="116"/>
      <c r="K278" s="52"/>
      <c r="L278" s="74"/>
      <c r="M278" s="53" t="str" cm="1">
        <f t="array" ref="M278">+_xlfn.IFS(L278="","",L278=#REF!,#REF!,L278=#REF!,#REF!)</f>
        <v/>
      </c>
      <c r="N278" s="74"/>
      <c r="O278" s="53" t="str" cm="1">
        <f t="array" ref="O278">+_xlfn.IFS(N278="","",N278=#REF!,#REF!,N278=#REF!,#REF!)</f>
        <v/>
      </c>
      <c r="P278" s="74"/>
      <c r="Q278" s="53" t="str" cm="1">
        <f t="array" ref="Q278">+_xlfn.IFS(P278="","",P278=#REF!,#REF!,P278=#REF!,#REF!,P278=#REF!,#REF!)</f>
        <v/>
      </c>
      <c r="R278" s="74"/>
      <c r="S278" s="53" t="str" cm="1">
        <f t="array" ref="S278">+_xlfn.IFS(R278="","",R278=#REF!,#REF!,R278=#REF!,#REF!)</f>
        <v/>
      </c>
      <c r="T278" s="73"/>
      <c r="U278" s="53" t="str" cm="1">
        <f t="array" ref="U278">+_xlfn.IFS(T278="","",T278=#REF!,#REF!,T278=#REF!,#REF!)</f>
        <v/>
      </c>
      <c r="V278" s="75"/>
      <c r="W278" s="117" t="str" cm="1">
        <f t="array" ref="W278">+_xlfn.IFS(V278="","",V278=#REF!,#REF!,V278=#REF!,#REF!,V278=#REF!,#REF!)</f>
        <v/>
      </c>
      <c r="X278" s="112" t="str">
        <f t="shared" si="1"/>
        <v/>
      </c>
      <c r="Y278" s="54" t="str" cm="1">
        <f t="array" ref="Y278">+_xlfn.IFS(X278="","",X278&lt;=#REF!,#REF!,X278&lt;=#REF!,#REF!,X278&lt;=#REF!,#REF!)</f>
        <v/>
      </c>
      <c r="Z278" s="109"/>
      <c r="AA278" s="104" t="str" cm="1">
        <f t="array" ref="AA278">+_xlfn.IFS(Z278="","",Z278=#REF!,#REF!,Z278=#REF!,#REF!,Z278=#REF!,#REF!)</f>
        <v/>
      </c>
      <c r="AB278" s="103" t="str" cm="1">
        <f t="array" ref="AB278">+_xlfn.IFS(AA278="","",AND(Y278=#REF!,AA278=#REF!),#REF!,AND(Y278=#REF!,AA278=#REF!),#REF!,AND(Y278=#REF!,AA278=#REF!),#REF!,AND(Y278=#REF!,AA278=#REF!),#REF!,AND(Y278=#REF!,AA278=#REF!),#REF!,AND(Y278=#REF!,AA278=#REF!),#REF!,AND(Y278=#REF!,AA278=#REF!),#REF!,AND(Y278=#REF!,AA278=#REF!),#REF!,AND(Y278=#REF!,AA278=#REF!),#REF!)</f>
        <v/>
      </c>
      <c r="AC278" s="104" t="str" cm="1">
        <f t="array" ref="AC278">+_xlfn.IFS(AB278="","",AB278=#REF!,#REF!,AB278=#REF!,#REF!,AB278=#REF!,#REF!)</f>
        <v/>
      </c>
      <c r="AD278" s="99" t="str" cm="1">
        <f t="array" ref="AD278">+_xlfn.IFS(AB278="","",AB278=#REF!,#REF!,AB278=#REF!,#REF!,AB278=#REF!,#REF!)</f>
        <v/>
      </c>
      <c r="AE278" s="766"/>
      <c r="AF278" s="758"/>
      <c r="AG278" s="740"/>
      <c r="AH278" s="742"/>
      <c r="AI278" s="744"/>
      <c r="AJ278" s="746"/>
      <c r="AK278" s="748"/>
      <c r="AL278" s="183"/>
      <c r="AM278" s="193"/>
      <c r="AN278" s="193"/>
      <c r="AO278" s="193"/>
      <c r="AP278" s="193"/>
      <c r="AQ278" s="193"/>
      <c r="AR278" s="183"/>
      <c r="AS278" s="183"/>
    </row>
    <row r="279" spans="1:45" ht="22.5" customHeight="1" thickBot="1" x14ac:dyDescent="0.25">
      <c r="A279" s="759"/>
      <c r="B279" s="761"/>
      <c r="C279" s="820"/>
      <c r="D279" s="765"/>
      <c r="E279" s="820"/>
      <c r="F279" s="756"/>
      <c r="G279" s="757"/>
      <c r="H279" s="124" t="s">
        <v>245</v>
      </c>
      <c r="I279" s="125"/>
      <c r="J279" s="118"/>
      <c r="K279" s="87"/>
      <c r="L279" s="88"/>
      <c r="M279" s="89" t="str" cm="1">
        <f t="array" ref="M279">+_xlfn.IFS(L279="","",L279=#REF!,#REF!,L279=#REF!,#REF!)</f>
        <v/>
      </c>
      <c r="N279" s="88"/>
      <c r="O279" s="89" t="str" cm="1">
        <f t="array" ref="O279">+_xlfn.IFS(N279="","",N279=#REF!,#REF!,N279=#REF!,#REF!)</f>
        <v/>
      </c>
      <c r="P279" s="88"/>
      <c r="Q279" s="89" t="str" cm="1">
        <f t="array" ref="Q279">+_xlfn.IFS(P279="","",P279=#REF!,#REF!,P279=#REF!,#REF!,P279=#REF!,#REF!)</f>
        <v/>
      </c>
      <c r="R279" s="88"/>
      <c r="S279" s="89" t="str" cm="1">
        <f t="array" ref="S279">+_xlfn.IFS(R279="","",R279=#REF!,#REF!,R279=#REF!,#REF!)</f>
        <v/>
      </c>
      <c r="T279" s="86"/>
      <c r="U279" s="89" t="str" cm="1">
        <f t="array" ref="U279">+_xlfn.IFS(T279="","",T279=#REF!,#REF!,T279=#REF!,#REF!)</f>
        <v/>
      </c>
      <c r="V279" s="90"/>
      <c r="W279" s="119" t="str" cm="1">
        <f t="array" ref="W279">+_xlfn.IFS(V279="","",V279=#REF!,#REF!,V279=#REF!,#REF!,V279=#REF!,#REF!)</f>
        <v/>
      </c>
      <c r="X279" s="113" t="str">
        <f t="shared" si="1"/>
        <v/>
      </c>
      <c r="Y279" s="92" t="str" cm="1">
        <f t="array" ref="Y279">+_xlfn.IFS(X279="","",X279&lt;=#REF!,#REF!,X279&lt;=#REF!,#REF!,X279&lt;=#REF!,#REF!)</f>
        <v/>
      </c>
      <c r="Z279" s="110"/>
      <c r="AA279" s="106" t="str" cm="1">
        <f t="array" ref="AA279">+_xlfn.IFS(Z279="","",Z279=#REF!,#REF!,Z279=#REF!,#REF!,Z279=#REF!,#REF!)</f>
        <v/>
      </c>
      <c r="AB279" s="105" t="str" cm="1">
        <f t="array" ref="AB279">+_xlfn.IFS(AA279="","",AND(Y279=#REF!,AA279=#REF!),#REF!,AND(Y279=#REF!,AA279=#REF!),#REF!,AND(Y279=#REF!,AA279=#REF!),#REF!,AND(Y279=#REF!,AA279=#REF!),#REF!,AND(Y279=#REF!,AA279=#REF!),#REF!,AND(Y279=#REF!,AA279=#REF!),#REF!,AND(Y279=#REF!,AA279=#REF!),#REF!,AND(Y279=#REF!,AA279=#REF!),#REF!,AND(Y279=#REF!,AA279=#REF!),#REF!)</f>
        <v/>
      </c>
      <c r="AC279" s="106" t="str" cm="1">
        <f t="array" ref="AC279">+_xlfn.IFS(AB279="","",AB279=#REF!,#REF!,AB279=#REF!,#REF!,AB279=#REF!,#REF!)</f>
        <v/>
      </c>
      <c r="AD279" s="100" t="str" cm="1">
        <f t="array" ref="AD279">+_xlfn.IFS(AB279="","",AB279=#REF!,#REF!,AB279=#REF!,#REF!,AB279=#REF!,#REF!)</f>
        <v/>
      </c>
      <c r="AE279" s="767"/>
      <c r="AF279" s="759"/>
      <c r="AG279" s="741"/>
      <c r="AH279" s="743"/>
      <c r="AI279" s="745"/>
      <c r="AJ279" s="747"/>
      <c r="AK279" s="749"/>
      <c r="AL279" s="183"/>
      <c r="AM279" s="193"/>
      <c r="AN279" s="193"/>
      <c r="AO279" s="193"/>
      <c r="AP279" s="193"/>
      <c r="AQ279" s="193"/>
      <c r="AR279" s="183"/>
      <c r="AS279" s="183"/>
    </row>
    <row r="280" spans="1:45" ht="22.5" customHeight="1" x14ac:dyDescent="0.2">
      <c r="A280" s="758" t="str">
        <f>'2 Contexto e Identificación'!$A$28</f>
        <v>R17</v>
      </c>
      <c r="B280" s="760" t="str">
        <f>+'2 Contexto e Identificación'!$E$28</f>
        <v xml:space="preserve">  </v>
      </c>
      <c r="C280" s="819">
        <f>+'5 Mapa Calor Inherente'!$C$28</f>
        <v>0</v>
      </c>
      <c r="D280" s="764">
        <f>+'5 Mapa Calor Inherente'!$D$28</f>
        <v>0</v>
      </c>
      <c r="E280" s="819">
        <f>+'5 Mapa Calor Inherente'!$E$28</f>
        <v>0</v>
      </c>
      <c r="F280" s="751" t="s">
        <v>242</v>
      </c>
      <c r="G280" s="753"/>
      <c r="H280" s="120" t="s">
        <v>243</v>
      </c>
      <c r="I280" s="121"/>
      <c r="J280" s="114"/>
      <c r="K280" s="60"/>
      <c r="L280" s="94"/>
      <c r="M280" s="95" t="str" cm="1">
        <f t="array" ref="M280">+_xlfn.IFS(L280="","",L280=#REF!,#REF!,L280=#REF!,#REF!)</f>
        <v/>
      </c>
      <c r="N280" s="94"/>
      <c r="O280" s="95" t="str" cm="1">
        <f t="array" ref="O280">+_xlfn.IFS(N280="","",N280=#REF!,#REF!,N280=#REF!,#REF!)</f>
        <v/>
      </c>
      <c r="P280" s="94"/>
      <c r="Q280" s="95" t="str" cm="1">
        <f t="array" ref="Q280">+_xlfn.IFS(P280="","",P280=#REF!,#REF!,P280=#REF!,#REF!,P280=#REF!,#REF!)</f>
        <v/>
      </c>
      <c r="R280" s="94"/>
      <c r="S280" s="95" t="str" cm="1">
        <f t="array" ref="S280">+_xlfn.IFS(R280="","",R280=#REF!,#REF!,R280=#REF!,#REF!)</f>
        <v/>
      </c>
      <c r="T280" s="93"/>
      <c r="U280" s="95" t="str" cm="1">
        <f t="array" ref="U280">+_xlfn.IFS(T280="","",T280=#REF!,#REF!,T280=#REF!,#REF!)</f>
        <v/>
      </c>
      <c r="V280" s="96"/>
      <c r="W280" s="115" t="str" cm="1">
        <f t="array" ref="W280">+_xlfn.IFS(V280="","",V280=#REF!,#REF!,V280=#REF!,#REF!,V280=#REF!,#REF!)</f>
        <v/>
      </c>
      <c r="X280" s="111" t="str">
        <f t="shared" si="1"/>
        <v/>
      </c>
      <c r="Y280" s="97" t="str" cm="1">
        <f t="array" ref="Y280">+_xlfn.IFS(X280="","",X280&lt;=#REF!,#REF!,X280&lt;=#REF!,#REF!,X280&lt;=#REF!,#REF!)</f>
        <v/>
      </c>
      <c r="Z280" s="108"/>
      <c r="AA280" s="102" t="str" cm="1">
        <f t="array" ref="AA280">+_xlfn.IFS(Z280="","",Z280=#REF!,#REF!,Z280=#REF!,#REF!,Z280=#REF!,#REF!)</f>
        <v/>
      </c>
      <c r="AB280" s="101" t="str" cm="1">
        <f t="array" ref="AB280">+_xlfn.IFS(AA280="","",AND(Y280=#REF!,AA280=#REF!),#REF!,AND(Y280=#REF!,AA280=#REF!),#REF!,AND(Y280=#REF!,AA280=#REF!),#REF!,AND(Y280=#REF!,AA280=#REF!),#REF!,AND(Y280=#REF!,AA280=#REF!),#REF!,AND(Y280=#REF!,AA280=#REF!),#REF!,AND(Y280=#REF!,AA280=#REF!),#REF!,AND(Y280=#REF!,AA280=#REF!),#REF!,AND(Y280=#REF!,AA280=#REF!),#REF!)</f>
        <v/>
      </c>
      <c r="AC280" s="102" t="str" cm="1">
        <f t="array" ref="AC280">+_xlfn.IFS(AB280="","",AB280=#REF!,#REF!,AB280=#REF!,#REF!,AB280=#REF!,#REF!)</f>
        <v/>
      </c>
      <c r="AD280" s="98" t="str" cm="1">
        <f t="array" ref="AD280">+_xlfn.IFS(AB280="","",AB280=#REF!,#REF!,AB280=#REF!,#REF!,AB280=#REF!,#REF!)</f>
        <v/>
      </c>
      <c r="AE280" s="766" t="str">
        <f>+IF(AC280="","",AVERAGE(AC280:AC294))</f>
        <v/>
      </c>
      <c r="AF280" s="758" t="str" cm="1">
        <f t="array" ref="AF280">+_xlfn.IFS(AE280="","",AE280=#REF!,#REF!,AE280&gt;=#REF!,#REF!,AE280&gt;=#REF!,#REF!)</f>
        <v/>
      </c>
      <c r="AG280" s="740" t="str">
        <f>+IF(AF280="","",#REF!)</f>
        <v/>
      </c>
      <c r="AH280" s="742" t="str" cm="1">
        <f t="array" ref="AH280">+_xlfn.IFS(AG280="","",AG280=#REF!,#REF!,AND(AF280=#REF!,AG280=#REF!),#REF!,AND(AF280=#REF!,AG280=#REF!),#REF!,AND(AF280=#REF!,AG280=#REF!),#REF!)</f>
        <v/>
      </c>
      <c r="AI280" s="744" t="str" cm="1">
        <f t="array" ref="AI280">+_xlfn.IFS(AH280="","",AH280=#REF!,C280,C280=#REF!,C280,AND(AH280=#REF!,C280=#REF!),#REF!,AND(AH280=#REF!,C280=#REF!),#REF!,AND(AH280=#REF!,C280=#REF!),#REF!,AND(AH280=#REF!,C280=#REF!),#REF!,AND(AH280=#REF!,C280=#REF!),#REF!,AND(AH280=#REF!,C280=#REF!),#REF!,AND(AH280=#REF!,C280=#REF!),#REF!,AND(AH280=#REF!,C280=#REF!),#REF!)</f>
        <v/>
      </c>
      <c r="AJ280" s="746">
        <f>+IF(D280="","",D280)</f>
        <v>0</v>
      </c>
      <c r="AK280" s="748" t="e">
        <f>+IF(AI280=#REF!,IF(AJ280=#REF!,#REF!,IF(AJ280=#REF!,#REF!,IF(AJ280=#REF!,#REF!,IF(AJ280=#REF!,#REF!,IF(AJ280=#REF!,#REF!))))),IF(AI280=#REF!,IF(AJ280=#REF!,#REF!,IF(AJ280=#REF!,#REF!,IF(AJ280=#REF!,#REF!,IF(AJ280=#REF!,#REF!,IF(AJ280=#REF!,#REF!))))),IF(AI280=#REF!,IF(AJ280=#REF!,#REF!,IF(AJ280=#REF!,#REF!,IF(AJ280=#REF!,#REF!,IF(AJ280=#REF!,#REF!,IF(AJ280=#REF!,#REF!))))),IF(AI280=#REF!,IF(AJ280=#REF!,#REF!,IF(AJ280=#REF!,#REF!,IF(AJ280=#REF!,#REF!,IF(AJ280=#REF!,#REF!,IF(AJ280=#REF!,#REF!))))),IF(AI280=#REF!,IF(AJ280=#REF!,#REF!,IF(AJ280=#REF!,#REF!,IF(AJ280=#REF!,#REF!,IF(AJ280=#REF!,#REF!,IF(AJ280=#REF!,#REF!))))),"")))))</f>
        <v>#REF!</v>
      </c>
      <c r="AL280" s="183"/>
      <c r="AM280" s="193"/>
      <c r="AN280" s="193"/>
      <c r="AO280" s="193"/>
      <c r="AP280" s="193"/>
      <c r="AQ280" s="193"/>
      <c r="AR280" s="183"/>
      <c r="AS280" s="183"/>
    </row>
    <row r="281" spans="1:45" ht="22.5" customHeight="1" x14ac:dyDescent="0.2">
      <c r="A281" s="758"/>
      <c r="B281" s="760"/>
      <c r="C281" s="819"/>
      <c r="D281" s="764"/>
      <c r="E281" s="819"/>
      <c r="F281" s="751"/>
      <c r="G281" s="753"/>
      <c r="H281" s="122" t="s">
        <v>244</v>
      </c>
      <c r="I281" s="123"/>
      <c r="J281" s="116"/>
      <c r="K281" s="52"/>
      <c r="L281" s="74"/>
      <c r="M281" s="53" t="str" cm="1">
        <f t="array" ref="M281">+_xlfn.IFS(L281="","",L281=#REF!,#REF!,L281=#REF!,#REF!)</f>
        <v/>
      </c>
      <c r="N281" s="74"/>
      <c r="O281" s="53" t="str" cm="1">
        <f t="array" ref="O281">+_xlfn.IFS(N281="","",N281=#REF!,#REF!,N281=#REF!,#REF!)</f>
        <v/>
      </c>
      <c r="P281" s="74"/>
      <c r="Q281" s="53" t="str" cm="1">
        <f t="array" ref="Q281">+_xlfn.IFS(P281="","",P281=#REF!,#REF!,P281=#REF!,#REF!,P281=#REF!,#REF!)</f>
        <v/>
      </c>
      <c r="R281" s="74"/>
      <c r="S281" s="53" t="str" cm="1">
        <f t="array" ref="S281">+_xlfn.IFS(R281="","",R281=#REF!,#REF!,R281=#REF!,#REF!)</f>
        <v/>
      </c>
      <c r="T281" s="73"/>
      <c r="U281" s="53" t="str" cm="1">
        <f t="array" ref="U281">+_xlfn.IFS(T281="","",T281=#REF!,#REF!,T281=#REF!,#REF!)</f>
        <v/>
      </c>
      <c r="V281" s="75"/>
      <c r="W281" s="117" t="str" cm="1">
        <f t="array" ref="W281">+_xlfn.IFS(V281="","",V281=#REF!,#REF!,V281=#REF!,#REF!,V281=#REF!,#REF!)</f>
        <v/>
      </c>
      <c r="X281" s="112" t="str">
        <f t="shared" si="1"/>
        <v/>
      </c>
      <c r="Y281" s="54" t="str" cm="1">
        <f t="array" ref="Y281">+_xlfn.IFS(X281="","",X281&lt;=#REF!,#REF!,X281&lt;=#REF!,#REF!,X281&lt;=#REF!,#REF!)</f>
        <v/>
      </c>
      <c r="Z281" s="109"/>
      <c r="AA281" s="104" t="str" cm="1">
        <f t="array" ref="AA281">+_xlfn.IFS(Z281="","",Z281=#REF!,#REF!,Z281=#REF!,#REF!,Z281=#REF!,#REF!)</f>
        <v/>
      </c>
      <c r="AB281" s="103" t="str" cm="1">
        <f t="array" ref="AB281">+_xlfn.IFS(AA281="","",AND(Y281=#REF!,AA281=#REF!),#REF!,AND(Y281=#REF!,AA281=#REF!),#REF!,AND(Y281=#REF!,AA281=#REF!),#REF!,AND(Y281=#REF!,AA281=#REF!),#REF!,AND(Y281=#REF!,AA281=#REF!),#REF!,AND(Y281=#REF!,AA281=#REF!),#REF!,AND(Y281=#REF!,AA281=#REF!),#REF!,AND(Y281=#REF!,AA281=#REF!),#REF!,AND(Y281=#REF!,AA281=#REF!),#REF!)</f>
        <v/>
      </c>
      <c r="AC281" s="104" t="str" cm="1">
        <f t="array" ref="AC281">+_xlfn.IFS(AB281="","",AB281=#REF!,#REF!,AB281=#REF!,#REF!,AB281=#REF!,#REF!)</f>
        <v/>
      </c>
      <c r="AD281" s="99" t="str" cm="1">
        <f t="array" ref="AD281">+_xlfn.IFS(AB281="","",AB281=#REF!,#REF!,AB281=#REF!,#REF!,AB281=#REF!,#REF!)</f>
        <v/>
      </c>
      <c r="AE281" s="766"/>
      <c r="AF281" s="758"/>
      <c r="AG281" s="740"/>
      <c r="AH281" s="742"/>
      <c r="AI281" s="744"/>
      <c r="AJ281" s="746"/>
      <c r="AK281" s="748"/>
      <c r="AL281" s="183"/>
      <c r="AM281" s="193"/>
      <c r="AN281" s="193"/>
      <c r="AO281" s="193"/>
      <c r="AP281" s="193"/>
      <c r="AQ281" s="193"/>
      <c r="AR281" s="183"/>
      <c r="AS281" s="183"/>
    </row>
    <row r="282" spans="1:45" ht="22.5" customHeight="1" x14ac:dyDescent="0.2">
      <c r="A282" s="758"/>
      <c r="B282" s="760"/>
      <c r="C282" s="819"/>
      <c r="D282" s="764"/>
      <c r="E282" s="819"/>
      <c r="F282" s="752"/>
      <c r="G282" s="754"/>
      <c r="H282" s="122" t="s">
        <v>245</v>
      </c>
      <c r="I282" s="123"/>
      <c r="J282" s="116"/>
      <c r="K282" s="52"/>
      <c r="L282" s="74"/>
      <c r="M282" s="53" t="str" cm="1">
        <f t="array" ref="M282">+_xlfn.IFS(L282="","",L282=#REF!,#REF!,L282=#REF!,#REF!)</f>
        <v/>
      </c>
      <c r="N282" s="74"/>
      <c r="O282" s="53" t="str" cm="1">
        <f t="array" ref="O282">+_xlfn.IFS(N282="","",N282=#REF!,#REF!,N282=#REF!,#REF!)</f>
        <v/>
      </c>
      <c r="P282" s="74"/>
      <c r="Q282" s="53" t="str" cm="1">
        <f t="array" ref="Q282">+_xlfn.IFS(P282="","",P282=#REF!,#REF!,P282=#REF!,#REF!,P282=#REF!,#REF!)</f>
        <v/>
      </c>
      <c r="R282" s="74"/>
      <c r="S282" s="53" t="str" cm="1">
        <f t="array" ref="S282">+_xlfn.IFS(R282="","",R282=#REF!,#REF!,R282=#REF!,#REF!)</f>
        <v/>
      </c>
      <c r="T282" s="73"/>
      <c r="U282" s="53" t="str" cm="1">
        <f t="array" ref="U282">+_xlfn.IFS(T282="","",T282=#REF!,#REF!,T282=#REF!,#REF!)</f>
        <v/>
      </c>
      <c r="V282" s="75"/>
      <c r="W282" s="117" t="str" cm="1">
        <f t="array" ref="W282">+_xlfn.IFS(V282="","",V282=#REF!,#REF!,V282=#REF!,#REF!,V282=#REF!,#REF!)</f>
        <v/>
      </c>
      <c r="X282" s="112" t="str">
        <f t="shared" si="1"/>
        <v/>
      </c>
      <c r="Y282" s="54" t="str" cm="1">
        <f t="array" ref="Y282">+_xlfn.IFS(X282="","",X282&lt;=#REF!,#REF!,X282&lt;=#REF!,#REF!,X282&lt;=#REF!,#REF!)</f>
        <v/>
      </c>
      <c r="Z282" s="109"/>
      <c r="AA282" s="104" t="str" cm="1">
        <f t="array" ref="AA282">+_xlfn.IFS(Z282="","",Z282=#REF!,#REF!,Z282=#REF!,#REF!,Z282=#REF!,#REF!)</f>
        <v/>
      </c>
      <c r="AB282" s="103" t="str" cm="1">
        <f t="array" ref="AB282">+_xlfn.IFS(AA282="","",AND(Y282=#REF!,AA282=#REF!),#REF!,AND(Y282=#REF!,AA282=#REF!),#REF!,AND(Y282=#REF!,AA282=#REF!),#REF!,AND(Y282=#REF!,AA282=#REF!),#REF!,AND(Y282=#REF!,AA282=#REF!),#REF!,AND(Y282=#REF!,AA282=#REF!),#REF!,AND(Y282=#REF!,AA282=#REF!),#REF!,AND(Y282=#REF!,AA282=#REF!),#REF!,AND(Y282=#REF!,AA282=#REF!),#REF!)</f>
        <v/>
      </c>
      <c r="AC282" s="104" t="str" cm="1">
        <f t="array" ref="AC282">+_xlfn.IFS(AB282="","",AB282=#REF!,#REF!,AB282=#REF!,#REF!,AB282=#REF!,#REF!)</f>
        <v/>
      </c>
      <c r="AD282" s="99" t="str" cm="1">
        <f t="array" ref="AD282">+_xlfn.IFS(AB282="","",AB282=#REF!,#REF!,AB282=#REF!,#REF!,AB282=#REF!,#REF!)</f>
        <v/>
      </c>
      <c r="AE282" s="766"/>
      <c r="AF282" s="758"/>
      <c r="AG282" s="740"/>
      <c r="AH282" s="742"/>
      <c r="AI282" s="744"/>
      <c r="AJ282" s="746"/>
      <c r="AK282" s="748"/>
      <c r="AL282" s="183"/>
      <c r="AM282" s="193"/>
      <c r="AN282" s="193"/>
      <c r="AO282" s="193"/>
      <c r="AP282" s="193"/>
      <c r="AQ282" s="193"/>
      <c r="AR282" s="183"/>
      <c r="AS282" s="183"/>
    </row>
    <row r="283" spans="1:45" ht="22.5" customHeight="1" x14ac:dyDescent="0.2">
      <c r="A283" s="758"/>
      <c r="B283" s="760"/>
      <c r="C283" s="819"/>
      <c r="D283" s="764"/>
      <c r="E283" s="819"/>
      <c r="F283" s="750" t="s">
        <v>246</v>
      </c>
      <c r="G283" s="755"/>
      <c r="H283" s="122" t="s">
        <v>243</v>
      </c>
      <c r="I283" s="123"/>
      <c r="J283" s="116"/>
      <c r="K283" s="52"/>
      <c r="L283" s="74"/>
      <c r="M283" s="53" t="str" cm="1">
        <f t="array" ref="M283">+_xlfn.IFS(L283="","",L283=#REF!,#REF!,L283=#REF!,#REF!)</f>
        <v/>
      </c>
      <c r="N283" s="74"/>
      <c r="O283" s="53" t="str" cm="1">
        <f t="array" ref="O283">+_xlfn.IFS(N283="","",N283=#REF!,#REF!,N283=#REF!,#REF!)</f>
        <v/>
      </c>
      <c r="P283" s="74"/>
      <c r="Q283" s="53" t="str" cm="1">
        <f t="array" ref="Q283">+_xlfn.IFS(P283="","",P283=#REF!,#REF!,P283=#REF!,#REF!,P283=#REF!,#REF!)</f>
        <v/>
      </c>
      <c r="R283" s="74"/>
      <c r="S283" s="53" t="str" cm="1">
        <f t="array" ref="S283">+_xlfn.IFS(R283="","",R283=#REF!,#REF!,R283=#REF!,#REF!)</f>
        <v/>
      </c>
      <c r="T283" s="73"/>
      <c r="U283" s="53" t="str" cm="1">
        <f t="array" ref="U283">+_xlfn.IFS(T283="","",T283=#REF!,#REF!,T283=#REF!,#REF!)</f>
        <v/>
      </c>
      <c r="V283" s="75"/>
      <c r="W283" s="117" t="str" cm="1">
        <f t="array" ref="W283">+_xlfn.IFS(V283="","",V283=#REF!,#REF!,V283=#REF!,#REF!,V283=#REF!,#REF!)</f>
        <v/>
      </c>
      <c r="X283" s="112" t="str">
        <f t="shared" si="1"/>
        <v/>
      </c>
      <c r="Y283" s="54" t="str" cm="1">
        <f t="array" ref="Y283">+_xlfn.IFS(X283="","",X283&lt;=#REF!,#REF!,X283&lt;=#REF!,#REF!,X283&lt;=#REF!,#REF!)</f>
        <v/>
      </c>
      <c r="Z283" s="109"/>
      <c r="AA283" s="104" t="str" cm="1">
        <f t="array" ref="AA283">+_xlfn.IFS(Z283="","",Z283=#REF!,#REF!,Z283=#REF!,#REF!,Z283=#REF!,#REF!)</f>
        <v/>
      </c>
      <c r="AB283" s="103" t="str" cm="1">
        <f t="array" ref="AB283">+_xlfn.IFS(AA283="","",AND(Y283=#REF!,AA283=#REF!),#REF!,AND(Y283=#REF!,AA283=#REF!),#REF!,AND(Y283=#REF!,AA283=#REF!),#REF!,AND(Y283=#REF!,AA283=#REF!),#REF!,AND(Y283=#REF!,AA283=#REF!),#REF!,AND(Y283=#REF!,AA283=#REF!),#REF!,AND(Y283=#REF!,AA283=#REF!),#REF!,AND(Y283=#REF!,AA283=#REF!),#REF!,AND(Y283=#REF!,AA283=#REF!),#REF!)</f>
        <v/>
      </c>
      <c r="AC283" s="104" t="str" cm="1">
        <f t="array" ref="AC283">+_xlfn.IFS(AB283="","",AB283=#REF!,#REF!,AB283=#REF!,#REF!,AB283=#REF!,#REF!)</f>
        <v/>
      </c>
      <c r="AD283" s="99" t="str" cm="1">
        <f t="array" ref="AD283">+_xlfn.IFS(AB283="","",AB283=#REF!,#REF!,AB283=#REF!,#REF!,AB283=#REF!,#REF!)</f>
        <v/>
      </c>
      <c r="AE283" s="766"/>
      <c r="AF283" s="758"/>
      <c r="AG283" s="740"/>
      <c r="AH283" s="742"/>
      <c r="AI283" s="744"/>
      <c r="AJ283" s="746"/>
      <c r="AK283" s="748"/>
      <c r="AL283" s="183"/>
      <c r="AM283" s="193"/>
      <c r="AN283" s="193"/>
      <c r="AO283" s="193"/>
      <c r="AP283" s="193"/>
      <c r="AQ283" s="193"/>
      <c r="AR283" s="183"/>
      <c r="AS283" s="183"/>
    </row>
    <row r="284" spans="1:45" ht="22.5" customHeight="1" x14ac:dyDescent="0.2">
      <c r="A284" s="758"/>
      <c r="B284" s="760"/>
      <c r="C284" s="819"/>
      <c r="D284" s="764"/>
      <c r="E284" s="819"/>
      <c r="F284" s="751"/>
      <c r="G284" s="753"/>
      <c r="H284" s="122" t="s">
        <v>244</v>
      </c>
      <c r="I284" s="123"/>
      <c r="J284" s="116"/>
      <c r="K284" s="52"/>
      <c r="L284" s="74"/>
      <c r="M284" s="53" t="str" cm="1">
        <f t="array" ref="M284">+_xlfn.IFS(L284="","",L284=#REF!,#REF!,L284=#REF!,#REF!)</f>
        <v/>
      </c>
      <c r="N284" s="74"/>
      <c r="O284" s="53" t="str" cm="1">
        <f t="array" ref="O284">+_xlfn.IFS(N284="","",N284=#REF!,#REF!,N284=#REF!,#REF!)</f>
        <v/>
      </c>
      <c r="P284" s="74"/>
      <c r="Q284" s="53" t="str" cm="1">
        <f t="array" ref="Q284">+_xlfn.IFS(P284="","",P284=#REF!,#REF!,P284=#REF!,#REF!,P284=#REF!,#REF!)</f>
        <v/>
      </c>
      <c r="R284" s="74"/>
      <c r="S284" s="53" t="str" cm="1">
        <f t="array" ref="S284">+_xlfn.IFS(R284="","",R284=#REF!,#REF!,R284=#REF!,#REF!)</f>
        <v/>
      </c>
      <c r="T284" s="73"/>
      <c r="U284" s="53" t="str" cm="1">
        <f t="array" ref="U284">+_xlfn.IFS(T284="","",T284=#REF!,#REF!,T284=#REF!,#REF!)</f>
        <v/>
      </c>
      <c r="V284" s="75"/>
      <c r="W284" s="117" t="str" cm="1">
        <f t="array" ref="W284">+_xlfn.IFS(V284="","",V284=#REF!,#REF!,V284=#REF!,#REF!,V284=#REF!,#REF!)</f>
        <v/>
      </c>
      <c r="X284" s="112" t="str">
        <f t="shared" si="1"/>
        <v/>
      </c>
      <c r="Y284" s="54" t="str" cm="1">
        <f t="array" ref="Y284">+_xlfn.IFS(X284="","",X284&lt;=#REF!,#REF!,X284&lt;=#REF!,#REF!,X284&lt;=#REF!,#REF!)</f>
        <v/>
      </c>
      <c r="Z284" s="109"/>
      <c r="AA284" s="104" t="str" cm="1">
        <f t="array" ref="AA284">+_xlfn.IFS(Z284="","",Z284=#REF!,#REF!,Z284=#REF!,#REF!,Z284=#REF!,#REF!)</f>
        <v/>
      </c>
      <c r="AB284" s="103" t="str" cm="1">
        <f t="array" ref="AB284">+_xlfn.IFS(AA284="","",AND(Y284=#REF!,AA284=#REF!),#REF!,AND(Y284=#REF!,AA284=#REF!),#REF!,AND(Y284=#REF!,AA284=#REF!),#REF!,AND(Y284=#REF!,AA284=#REF!),#REF!,AND(Y284=#REF!,AA284=#REF!),#REF!,AND(Y284=#REF!,AA284=#REF!),#REF!,AND(Y284=#REF!,AA284=#REF!),#REF!,AND(Y284=#REF!,AA284=#REF!),#REF!,AND(Y284=#REF!,AA284=#REF!),#REF!)</f>
        <v/>
      </c>
      <c r="AC284" s="104" t="str" cm="1">
        <f t="array" ref="AC284">+_xlfn.IFS(AB284="","",AB284=#REF!,#REF!,AB284=#REF!,#REF!,AB284=#REF!,#REF!)</f>
        <v/>
      </c>
      <c r="AD284" s="99" t="str" cm="1">
        <f t="array" ref="AD284">+_xlfn.IFS(AB284="","",AB284=#REF!,#REF!,AB284=#REF!,#REF!,AB284=#REF!,#REF!)</f>
        <v/>
      </c>
      <c r="AE284" s="766"/>
      <c r="AF284" s="758"/>
      <c r="AG284" s="740"/>
      <c r="AH284" s="742"/>
      <c r="AI284" s="744"/>
      <c r="AJ284" s="746"/>
      <c r="AK284" s="748"/>
      <c r="AL284" s="183"/>
      <c r="AM284" s="193"/>
      <c r="AN284" s="193"/>
      <c r="AO284" s="193"/>
      <c r="AP284" s="193"/>
      <c r="AQ284" s="193"/>
      <c r="AR284" s="183"/>
      <c r="AS284" s="183"/>
    </row>
    <row r="285" spans="1:45" ht="22.5" customHeight="1" x14ac:dyDescent="0.2">
      <c r="A285" s="758"/>
      <c r="B285" s="760"/>
      <c r="C285" s="819"/>
      <c r="D285" s="764"/>
      <c r="E285" s="819"/>
      <c r="F285" s="752"/>
      <c r="G285" s="754"/>
      <c r="H285" s="122" t="s">
        <v>245</v>
      </c>
      <c r="I285" s="123"/>
      <c r="J285" s="116"/>
      <c r="K285" s="52"/>
      <c r="L285" s="74"/>
      <c r="M285" s="53" t="str" cm="1">
        <f t="array" ref="M285">+_xlfn.IFS(L285="","",L285=#REF!,#REF!,L285=#REF!,#REF!)</f>
        <v/>
      </c>
      <c r="N285" s="74"/>
      <c r="O285" s="53" t="str" cm="1">
        <f t="array" ref="O285">+_xlfn.IFS(N285="","",N285=#REF!,#REF!,N285=#REF!,#REF!)</f>
        <v/>
      </c>
      <c r="P285" s="74"/>
      <c r="Q285" s="53" t="str" cm="1">
        <f t="array" ref="Q285">+_xlfn.IFS(P285="","",P285=#REF!,#REF!,P285=#REF!,#REF!,P285=#REF!,#REF!)</f>
        <v/>
      </c>
      <c r="R285" s="74"/>
      <c r="S285" s="53" t="str" cm="1">
        <f t="array" ref="S285">+_xlfn.IFS(R285="","",R285=#REF!,#REF!,R285=#REF!,#REF!)</f>
        <v/>
      </c>
      <c r="T285" s="73"/>
      <c r="U285" s="53" t="str" cm="1">
        <f t="array" ref="U285">+_xlfn.IFS(T285="","",T285=#REF!,#REF!,T285=#REF!,#REF!)</f>
        <v/>
      </c>
      <c r="V285" s="75"/>
      <c r="W285" s="117" t="str" cm="1">
        <f t="array" ref="W285">+_xlfn.IFS(V285="","",V285=#REF!,#REF!,V285=#REF!,#REF!,V285=#REF!,#REF!)</f>
        <v/>
      </c>
      <c r="X285" s="112" t="str">
        <f t="shared" si="1"/>
        <v/>
      </c>
      <c r="Y285" s="54" t="str" cm="1">
        <f t="array" ref="Y285">+_xlfn.IFS(X285="","",X285&lt;=#REF!,#REF!,X285&lt;=#REF!,#REF!,X285&lt;=#REF!,#REF!)</f>
        <v/>
      </c>
      <c r="Z285" s="109"/>
      <c r="AA285" s="104" t="str" cm="1">
        <f t="array" ref="AA285">+_xlfn.IFS(Z285="","",Z285=#REF!,#REF!,Z285=#REF!,#REF!,Z285=#REF!,#REF!)</f>
        <v/>
      </c>
      <c r="AB285" s="103" t="str" cm="1">
        <f t="array" ref="AB285">+_xlfn.IFS(AA285="","",AND(Y285=#REF!,AA285=#REF!),#REF!,AND(Y285=#REF!,AA285=#REF!),#REF!,AND(Y285=#REF!,AA285=#REF!),#REF!,AND(Y285=#REF!,AA285=#REF!),#REF!,AND(Y285=#REF!,AA285=#REF!),#REF!,AND(Y285=#REF!,AA285=#REF!),#REF!,AND(Y285=#REF!,AA285=#REF!),#REF!,AND(Y285=#REF!,AA285=#REF!),#REF!,AND(Y285=#REF!,AA285=#REF!),#REF!)</f>
        <v/>
      </c>
      <c r="AC285" s="104" t="str" cm="1">
        <f t="array" ref="AC285">+_xlfn.IFS(AB285="","",AB285=#REF!,#REF!,AB285=#REF!,#REF!,AB285=#REF!,#REF!)</f>
        <v/>
      </c>
      <c r="AD285" s="99" t="str" cm="1">
        <f t="array" ref="AD285">+_xlfn.IFS(AB285="","",AB285=#REF!,#REF!,AB285=#REF!,#REF!,AB285=#REF!,#REF!)</f>
        <v/>
      </c>
      <c r="AE285" s="766"/>
      <c r="AF285" s="758"/>
      <c r="AG285" s="740"/>
      <c r="AH285" s="742"/>
      <c r="AI285" s="744"/>
      <c r="AJ285" s="746"/>
      <c r="AK285" s="748"/>
      <c r="AL285" s="183"/>
      <c r="AM285" s="193"/>
      <c r="AN285" s="193"/>
      <c r="AO285" s="193"/>
      <c r="AP285" s="193"/>
      <c r="AQ285" s="193"/>
      <c r="AR285" s="183"/>
      <c r="AS285" s="183"/>
    </row>
    <row r="286" spans="1:45" ht="22.5" customHeight="1" x14ac:dyDescent="0.2">
      <c r="A286" s="758"/>
      <c r="B286" s="760"/>
      <c r="C286" s="819"/>
      <c r="D286" s="764"/>
      <c r="E286" s="819"/>
      <c r="F286" s="750" t="s">
        <v>247</v>
      </c>
      <c r="G286" s="755"/>
      <c r="H286" s="122" t="s">
        <v>243</v>
      </c>
      <c r="I286" s="123"/>
      <c r="J286" s="116"/>
      <c r="K286" s="52"/>
      <c r="L286" s="74"/>
      <c r="M286" s="53" t="str" cm="1">
        <f t="array" ref="M286">+_xlfn.IFS(L286="","",L286=#REF!,#REF!,L286=#REF!,#REF!)</f>
        <v/>
      </c>
      <c r="N286" s="74"/>
      <c r="O286" s="53" t="str" cm="1">
        <f t="array" ref="O286">+_xlfn.IFS(N286="","",N286=#REF!,#REF!,N286=#REF!,#REF!)</f>
        <v/>
      </c>
      <c r="P286" s="74"/>
      <c r="Q286" s="53" t="str" cm="1">
        <f t="array" ref="Q286">+_xlfn.IFS(P286="","",P286=#REF!,#REF!,P286=#REF!,#REF!,P286=#REF!,#REF!)</f>
        <v/>
      </c>
      <c r="R286" s="74"/>
      <c r="S286" s="53" t="str" cm="1">
        <f t="array" ref="S286">+_xlfn.IFS(R286="","",R286=#REF!,#REF!,R286=#REF!,#REF!)</f>
        <v/>
      </c>
      <c r="T286" s="73"/>
      <c r="U286" s="53" t="str" cm="1">
        <f t="array" ref="U286">+_xlfn.IFS(T286="","",T286=#REF!,#REF!,T286=#REF!,#REF!)</f>
        <v/>
      </c>
      <c r="V286" s="75"/>
      <c r="W286" s="117" t="str" cm="1">
        <f t="array" ref="W286">+_xlfn.IFS(V286="","",V286=#REF!,#REF!,V286=#REF!,#REF!,V286=#REF!,#REF!)</f>
        <v/>
      </c>
      <c r="X286" s="112" t="str">
        <f t="shared" si="1"/>
        <v/>
      </c>
      <c r="Y286" s="54" t="str" cm="1">
        <f t="array" ref="Y286">+_xlfn.IFS(X286="","",X286&lt;=#REF!,#REF!,X286&lt;=#REF!,#REF!,X286&lt;=#REF!,#REF!)</f>
        <v/>
      </c>
      <c r="Z286" s="109"/>
      <c r="AA286" s="104" t="str" cm="1">
        <f t="array" ref="AA286">+_xlfn.IFS(Z286="","",Z286=#REF!,#REF!,Z286=#REF!,#REF!,Z286=#REF!,#REF!)</f>
        <v/>
      </c>
      <c r="AB286" s="103" t="str" cm="1">
        <f t="array" ref="AB286">+_xlfn.IFS(AA286="","",AND(Y286=#REF!,AA286=#REF!),#REF!,AND(Y286=#REF!,AA286=#REF!),#REF!,AND(Y286=#REF!,AA286=#REF!),#REF!,AND(Y286=#REF!,AA286=#REF!),#REF!,AND(Y286=#REF!,AA286=#REF!),#REF!,AND(Y286=#REF!,AA286=#REF!),#REF!,AND(Y286=#REF!,AA286=#REF!),#REF!,AND(Y286=#REF!,AA286=#REF!),#REF!,AND(Y286=#REF!,AA286=#REF!),#REF!)</f>
        <v/>
      </c>
      <c r="AC286" s="104" t="str" cm="1">
        <f t="array" ref="AC286">+_xlfn.IFS(AB286="","",AB286=#REF!,#REF!,AB286=#REF!,#REF!,AB286=#REF!,#REF!)</f>
        <v/>
      </c>
      <c r="AD286" s="99" t="str" cm="1">
        <f t="array" ref="AD286">+_xlfn.IFS(AB286="","",AB286=#REF!,#REF!,AB286=#REF!,#REF!,AB286=#REF!,#REF!)</f>
        <v/>
      </c>
      <c r="AE286" s="766"/>
      <c r="AF286" s="758"/>
      <c r="AG286" s="740"/>
      <c r="AH286" s="742"/>
      <c r="AI286" s="744"/>
      <c r="AJ286" s="746"/>
      <c r="AK286" s="748"/>
      <c r="AL286" s="183"/>
      <c r="AM286" s="193"/>
      <c r="AN286" s="193"/>
      <c r="AO286" s="193"/>
      <c r="AP286" s="193"/>
      <c r="AQ286" s="193"/>
      <c r="AR286" s="183"/>
      <c r="AS286" s="183"/>
    </row>
    <row r="287" spans="1:45" ht="22.5" customHeight="1" x14ac:dyDescent="0.2">
      <c r="A287" s="758"/>
      <c r="B287" s="760"/>
      <c r="C287" s="819"/>
      <c r="D287" s="764"/>
      <c r="E287" s="819"/>
      <c r="F287" s="751"/>
      <c r="G287" s="753"/>
      <c r="H287" s="122" t="s">
        <v>244</v>
      </c>
      <c r="I287" s="123"/>
      <c r="J287" s="116"/>
      <c r="K287" s="52"/>
      <c r="L287" s="74"/>
      <c r="M287" s="53" t="str" cm="1">
        <f t="array" ref="M287">+_xlfn.IFS(L287="","",L287=#REF!,#REF!,L287=#REF!,#REF!)</f>
        <v/>
      </c>
      <c r="N287" s="74"/>
      <c r="O287" s="53" t="str" cm="1">
        <f t="array" ref="O287">+_xlfn.IFS(N287="","",N287=#REF!,#REF!,N287=#REF!,#REF!)</f>
        <v/>
      </c>
      <c r="P287" s="74"/>
      <c r="Q287" s="53" t="str" cm="1">
        <f t="array" ref="Q287">+_xlfn.IFS(P287="","",P287=#REF!,#REF!,P287=#REF!,#REF!,P287=#REF!,#REF!)</f>
        <v/>
      </c>
      <c r="R287" s="74"/>
      <c r="S287" s="53" t="str" cm="1">
        <f t="array" ref="S287">+_xlfn.IFS(R287="","",R287=#REF!,#REF!,R287=#REF!,#REF!)</f>
        <v/>
      </c>
      <c r="T287" s="73"/>
      <c r="U287" s="53" t="str" cm="1">
        <f t="array" ref="U287">+_xlfn.IFS(T287="","",T287=#REF!,#REF!,T287=#REF!,#REF!)</f>
        <v/>
      </c>
      <c r="V287" s="75"/>
      <c r="W287" s="117" t="str" cm="1">
        <f t="array" ref="W287">+_xlfn.IFS(V287="","",V287=#REF!,#REF!,V287=#REF!,#REF!,V287=#REF!,#REF!)</f>
        <v/>
      </c>
      <c r="X287" s="112" t="str">
        <f t="shared" si="1"/>
        <v/>
      </c>
      <c r="Y287" s="54" t="str" cm="1">
        <f t="array" ref="Y287">+_xlfn.IFS(X287="","",X287&lt;=#REF!,#REF!,X287&lt;=#REF!,#REF!,X287&lt;=#REF!,#REF!)</f>
        <v/>
      </c>
      <c r="Z287" s="109"/>
      <c r="AA287" s="104" t="str" cm="1">
        <f t="array" ref="AA287">+_xlfn.IFS(Z287="","",Z287=#REF!,#REF!,Z287=#REF!,#REF!,Z287=#REF!,#REF!)</f>
        <v/>
      </c>
      <c r="AB287" s="103" t="str" cm="1">
        <f t="array" ref="AB287">+_xlfn.IFS(AA287="","",AND(Y287=#REF!,AA287=#REF!),#REF!,AND(Y287=#REF!,AA287=#REF!),#REF!,AND(Y287=#REF!,AA287=#REF!),#REF!,AND(Y287=#REF!,AA287=#REF!),#REF!,AND(Y287=#REF!,AA287=#REF!),#REF!,AND(Y287=#REF!,AA287=#REF!),#REF!,AND(Y287=#REF!,AA287=#REF!),#REF!,AND(Y287=#REF!,AA287=#REF!),#REF!,AND(Y287=#REF!,AA287=#REF!),#REF!)</f>
        <v/>
      </c>
      <c r="AC287" s="104" t="str" cm="1">
        <f t="array" ref="AC287">+_xlfn.IFS(AB287="","",AB287=#REF!,#REF!,AB287=#REF!,#REF!,AB287=#REF!,#REF!)</f>
        <v/>
      </c>
      <c r="AD287" s="99" t="str" cm="1">
        <f t="array" ref="AD287">+_xlfn.IFS(AB287="","",AB287=#REF!,#REF!,AB287=#REF!,#REF!,AB287=#REF!,#REF!)</f>
        <v/>
      </c>
      <c r="AE287" s="766"/>
      <c r="AF287" s="758"/>
      <c r="AG287" s="740"/>
      <c r="AH287" s="742"/>
      <c r="AI287" s="744"/>
      <c r="AJ287" s="746"/>
      <c r="AK287" s="748"/>
      <c r="AL287" s="183"/>
      <c r="AM287" s="193"/>
      <c r="AN287" s="193"/>
      <c r="AO287" s="193"/>
      <c r="AP287" s="193"/>
      <c r="AQ287" s="193"/>
      <c r="AR287" s="183"/>
      <c r="AS287" s="183"/>
    </row>
    <row r="288" spans="1:45" ht="22.5" customHeight="1" x14ac:dyDescent="0.2">
      <c r="A288" s="758"/>
      <c r="B288" s="760"/>
      <c r="C288" s="819"/>
      <c r="D288" s="764"/>
      <c r="E288" s="819"/>
      <c r="F288" s="752"/>
      <c r="G288" s="754"/>
      <c r="H288" s="122" t="s">
        <v>245</v>
      </c>
      <c r="I288" s="123"/>
      <c r="J288" s="116"/>
      <c r="K288" s="52"/>
      <c r="L288" s="74"/>
      <c r="M288" s="53" t="str" cm="1">
        <f t="array" ref="M288">+_xlfn.IFS(L288="","",L288=#REF!,#REF!,L288=#REF!,#REF!)</f>
        <v/>
      </c>
      <c r="N288" s="74"/>
      <c r="O288" s="53" t="str" cm="1">
        <f t="array" ref="O288">+_xlfn.IFS(N288="","",N288=#REF!,#REF!,N288=#REF!,#REF!)</f>
        <v/>
      </c>
      <c r="P288" s="74"/>
      <c r="Q288" s="53" t="str" cm="1">
        <f t="array" ref="Q288">+_xlfn.IFS(P288="","",P288=#REF!,#REF!,P288=#REF!,#REF!,P288=#REF!,#REF!)</f>
        <v/>
      </c>
      <c r="R288" s="74"/>
      <c r="S288" s="53" t="str" cm="1">
        <f t="array" ref="S288">+_xlfn.IFS(R288="","",R288=#REF!,#REF!,R288=#REF!,#REF!)</f>
        <v/>
      </c>
      <c r="T288" s="73"/>
      <c r="U288" s="53" t="str" cm="1">
        <f t="array" ref="U288">+_xlfn.IFS(T288="","",T288=#REF!,#REF!,T288=#REF!,#REF!)</f>
        <v/>
      </c>
      <c r="V288" s="75"/>
      <c r="W288" s="117" t="str" cm="1">
        <f t="array" ref="W288">+_xlfn.IFS(V288="","",V288=#REF!,#REF!,V288=#REF!,#REF!,V288=#REF!,#REF!)</f>
        <v/>
      </c>
      <c r="X288" s="112" t="str">
        <f t="shared" si="1"/>
        <v/>
      </c>
      <c r="Y288" s="54" t="str" cm="1">
        <f t="array" ref="Y288">+_xlfn.IFS(X288="","",X288&lt;=#REF!,#REF!,X288&lt;=#REF!,#REF!,X288&lt;=#REF!,#REF!)</f>
        <v/>
      </c>
      <c r="Z288" s="109"/>
      <c r="AA288" s="104" t="str" cm="1">
        <f t="array" ref="AA288">+_xlfn.IFS(Z288="","",Z288=#REF!,#REF!,Z288=#REF!,#REF!,Z288=#REF!,#REF!)</f>
        <v/>
      </c>
      <c r="AB288" s="103" t="str" cm="1">
        <f t="array" ref="AB288">+_xlfn.IFS(AA288="","",AND(Y288=#REF!,AA288=#REF!),#REF!,AND(Y288=#REF!,AA288=#REF!),#REF!,AND(Y288=#REF!,AA288=#REF!),#REF!,AND(Y288=#REF!,AA288=#REF!),#REF!,AND(Y288=#REF!,AA288=#REF!),#REF!,AND(Y288=#REF!,AA288=#REF!),#REF!,AND(Y288=#REF!,AA288=#REF!),#REF!,AND(Y288=#REF!,AA288=#REF!),#REF!,AND(Y288=#REF!,AA288=#REF!),#REF!)</f>
        <v/>
      </c>
      <c r="AC288" s="104" t="str" cm="1">
        <f t="array" ref="AC288">+_xlfn.IFS(AB288="","",AB288=#REF!,#REF!,AB288=#REF!,#REF!,AB288=#REF!,#REF!)</f>
        <v/>
      </c>
      <c r="AD288" s="99" t="str" cm="1">
        <f t="array" ref="AD288">+_xlfn.IFS(AB288="","",AB288=#REF!,#REF!,AB288=#REF!,#REF!,AB288=#REF!,#REF!)</f>
        <v/>
      </c>
      <c r="AE288" s="766"/>
      <c r="AF288" s="758"/>
      <c r="AG288" s="740"/>
      <c r="AH288" s="742"/>
      <c r="AI288" s="744"/>
      <c r="AJ288" s="746"/>
      <c r="AK288" s="748"/>
      <c r="AL288" s="183"/>
      <c r="AM288" s="193"/>
      <c r="AN288" s="193"/>
      <c r="AO288" s="193"/>
      <c r="AP288" s="193"/>
      <c r="AQ288" s="193"/>
      <c r="AR288" s="183"/>
      <c r="AS288" s="183"/>
    </row>
    <row r="289" spans="1:45" ht="22.5" customHeight="1" x14ac:dyDescent="0.2">
      <c r="A289" s="758"/>
      <c r="B289" s="760"/>
      <c r="C289" s="819"/>
      <c r="D289" s="764"/>
      <c r="E289" s="819"/>
      <c r="F289" s="750" t="s">
        <v>248</v>
      </c>
      <c r="G289" s="755"/>
      <c r="H289" s="122" t="s">
        <v>243</v>
      </c>
      <c r="I289" s="123"/>
      <c r="J289" s="116"/>
      <c r="K289" s="52"/>
      <c r="L289" s="74"/>
      <c r="M289" s="53" t="str" cm="1">
        <f t="array" ref="M289">+_xlfn.IFS(L289="","",L289=#REF!,#REF!,L289=#REF!,#REF!)</f>
        <v/>
      </c>
      <c r="N289" s="74"/>
      <c r="O289" s="53" t="str" cm="1">
        <f t="array" ref="O289">+_xlfn.IFS(N289="","",N289=#REF!,#REF!,N289=#REF!,#REF!)</f>
        <v/>
      </c>
      <c r="P289" s="74"/>
      <c r="Q289" s="53" t="str" cm="1">
        <f t="array" ref="Q289">+_xlfn.IFS(P289="","",P289=#REF!,#REF!,P289=#REF!,#REF!,P289=#REF!,#REF!)</f>
        <v/>
      </c>
      <c r="R289" s="74"/>
      <c r="S289" s="53" t="str" cm="1">
        <f t="array" ref="S289">+_xlfn.IFS(R289="","",R289=#REF!,#REF!,R289=#REF!,#REF!)</f>
        <v/>
      </c>
      <c r="T289" s="73"/>
      <c r="U289" s="53" t="str" cm="1">
        <f t="array" ref="U289">+_xlfn.IFS(T289="","",T289=#REF!,#REF!,T289=#REF!,#REF!)</f>
        <v/>
      </c>
      <c r="V289" s="75"/>
      <c r="W289" s="117" t="str" cm="1">
        <f t="array" ref="W289">+_xlfn.IFS(V289="","",V289=#REF!,#REF!,V289=#REF!,#REF!,V289=#REF!,#REF!)</f>
        <v/>
      </c>
      <c r="X289" s="112" t="str">
        <f t="shared" si="1"/>
        <v/>
      </c>
      <c r="Y289" s="54" t="str" cm="1">
        <f t="array" ref="Y289">+_xlfn.IFS(X289="","",X289&lt;=#REF!,#REF!,X289&lt;=#REF!,#REF!,X289&lt;=#REF!,#REF!)</f>
        <v/>
      </c>
      <c r="Z289" s="109"/>
      <c r="AA289" s="104" t="str" cm="1">
        <f t="array" ref="AA289">+_xlfn.IFS(Z289="","",Z289=#REF!,#REF!,Z289=#REF!,#REF!,Z289=#REF!,#REF!)</f>
        <v/>
      </c>
      <c r="AB289" s="103" t="str" cm="1">
        <f t="array" ref="AB289">+_xlfn.IFS(AA289="","",AND(Y289=#REF!,AA289=#REF!),#REF!,AND(Y289=#REF!,AA289=#REF!),#REF!,AND(Y289=#REF!,AA289=#REF!),#REF!,AND(Y289=#REF!,AA289=#REF!),#REF!,AND(Y289=#REF!,AA289=#REF!),#REF!,AND(Y289=#REF!,AA289=#REF!),#REF!,AND(Y289=#REF!,AA289=#REF!),#REF!,AND(Y289=#REF!,AA289=#REF!),#REF!,AND(Y289=#REF!,AA289=#REF!),#REF!)</f>
        <v/>
      </c>
      <c r="AC289" s="104" t="str" cm="1">
        <f t="array" ref="AC289">+_xlfn.IFS(AB289="","",AB289=#REF!,#REF!,AB289=#REF!,#REF!,AB289=#REF!,#REF!)</f>
        <v/>
      </c>
      <c r="AD289" s="99" t="str" cm="1">
        <f t="array" ref="AD289">+_xlfn.IFS(AB289="","",AB289=#REF!,#REF!,AB289=#REF!,#REF!,AB289=#REF!,#REF!)</f>
        <v/>
      </c>
      <c r="AE289" s="766"/>
      <c r="AF289" s="758"/>
      <c r="AG289" s="740"/>
      <c r="AH289" s="742"/>
      <c r="AI289" s="744"/>
      <c r="AJ289" s="746"/>
      <c r="AK289" s="748"/>
      <c r="AL289" s="183"/>
      <c r="AM289" s="193"/>
      <c r="AN289" s="193"/>
      <c r="AO289" s="193"/>
      <c r="AP289" s="193"/>
      <c r="AQ289" s="193"/>
      <c r="AR289" s="183"/>
      <c r="AS289" s="183"/>
    </row>
    <row r="290" spans="1:45" ht="22.5" customHeight="1" x14ac:dyDescent="0.2">
      <c r="A290" s="758"/>
      <c r="B290" s="760"/>
      <c r="C290" s="819"/>
      <c r="D290" s="764"/>
      <c r="E290" s="819"/>
      <c r="F290" s="751"/>
      <c r="G290" s="753"/>
      <c r="H290" s="122" t="s">
        <v>244</v>
      </c>
      <c r="I290" s="123"/>
      <c r="J290" s="116"/>
      <c r="K290" s="52"/>
      <c r="L290" s="74"/>
      <c r="M290" s="53" t="str" cm="1">
        <f t="array" ref="M290">+_xlfn.IFS(L290="","",L290=#REF!,#REF!,L290=#REF!,#REF!)</f>
        <v/>
      </c>
      <c r="N290" s="74"/>
      <c r="O290" s="53" t="str" cm="1">
        <f t="array" ref="O290">+_xlfn.IFS(N290="","",N290=#REF!,#REF!,N290=#REF!,#REF!)</f>
        <v/>
      </c>
      <c r="P290" s="74"/>
      <c r="Q290" s="53" t="str" cm="1">
        <f t="array" ref="Q290">+_xlfn.IFS(P290="","",P290=#REF!,#REF!,P290=#REF!,#REF!,P290=#REF!,#REF!)</f>
        <v/>
      </c>
      <c r="R290" s="74"/>
      <c r="S290" s="53" t="str" cm="1">
        <f t="array" ref="S290">+_xlfn.IFS(R290="","",R290=#REF!,#REF!,R290=#REF!,#REF!)</f>
        <v/>
      </c>
      <c r="T290" s="73"/>
      <c r="U290" s="53" t="str" cm="1">
        <f t="array" ref="U290">+_xlfn.IFS(T290="","",T290=#REF!,#REF!,T290=#REF!,#REF!)</f>
        <v/>
      </c>
      <c r="V290" s="75"/>
      <c r="W290" s="117" t="str" cm="1">
        <f t="array" ref="W290">+_xlfn.IFS(V290="","",V290=#REF!,#REF!,V290=#REF!,#REF!,V290=#REF!,#REF!)</f>
        <v/>
      </c>
      <c r="X290" s="112" t="str">
        <f t="shared" si="1"/>
        <v/>
      </c>
      <c r="Y290" s="54" t="str" cm="1">
        <f t="array" ref="Y290">+_xlfn.IFS(X290="","",X290&lt;=#REF!,#REF!,X290&lt;=#REF!,#REF!,X290&lt;=#REF!,#REF!)</f>
        <v/>
      </c>
      <c r="Z290" s="109"/>
      <c r="AA290" s="104" t="str" cm="1">
        <f t="array" ref="AA290">+_xlfn.IFS(Z290="","",Z290=#REF!,#REF!,Z290=#REF!,#REF!,Z290=#REF!,#REF!)</f>
        <v/>
      </c>
      <c r="AB290" s="103" t="str" cm="1">
        <f t="array" ref="AB290">+_xlfn.IFS(AA290="","",AND(Y290=#REF!,AA290=#REF!),#REF!,AND(Y290=#REF!,AA290=#REF!),#REF!,AND(Y290=#REF!,AA290=#REF!),#REF!,AND(Y290=#REF!,AA290=#REF!),#REF!,AND(Y290=#REF!,AA290=#REF!),#REF!,AND(Y290=#REF!,AA290=#REF!),#REF!,AND(Y290=#REF!,AA290=#REF!),#REF!,AND(Y290=#REF!,AA290=#REF!),#REF!,AND(Y290=#REF!,AA290=#REF!),#REF!)</f>
        <v/>
      </c>
      <c r="AC290" s="104" t="str" cm="1">
        <f t="array" ref="AC290">+_xlfn.IFS(AB290="","",AB290=#REF!,#REF!,AB290=#REF!,#REF!,AB290=#REF!,#REF!)</f>
        <v/>
      </c>
      <c r="AD290" s="99" t="str" cm="1">
        <f t="array" ref="AD290">+_xlfn.IFS(AB290="","",AB290=#REF!,#REF!,AB290=#REF!,#REF!,AB290=#REF!,#REF!)</f>
        <v/>
      </c>
      <c r="AE290" s="766"/>
      <c r="AF290" s="758"/>
      <c r="AG290" s="740"/>
      <c r="AH290" s="742"/>
      <c r="AI290" s="744"/>
      <c r="AJ290" s="746"/>
      <c r="AK290" s="748"/>
      <c r="AL290" s="183"/>
      <c r="AM290" s="193"/>
      <c r="AN290" s="193"/>
      <c r="AO290" s="193"/>
      <c r="AP290" s="193"/>
      <c r="AQ290" s="193"/>
      <c r="AR290" s="183"/>
      <c r="AS290" s="183"/>
    </row>
    <row r="291" spans="1:45" ht="22.5" customHeight="1" x14ac:dyDescent="0.2">
      <c r="A291" s="758"/>
      <c r="B291" s="760"/>
      <c r="C291" s="819"/>
      <c r="D291" s="764"/>
      <c r="E291" s="819"/>
      <c r="F291" s="752"/>
      <c r="G291" s="754"/>
      <c r="H291" s="122" t="s">
        <v>245</v>
      </c>
      <c r="I291" s="123"/>
      <c r="J291" s="116"/>
      <c r="K291" s="52"/>
      <c r="L291" s="74"/>
      <c r="M291" s="53" t="str" cm="1">
        <f t="array" ref="M291">+_xlfn.IFS(L291="","",L291=#REF!,#REF!,L291=#REF!,#REF!)</f>
        <v/>
      </c>
      <c r="N291" s="74"/>
      <c r="O291" s="53" t="str" cm="1">
        <f t="array" ref="O291">+_xlfn.IFS(N291="","",N291=#REF!,#REF!,N291=#REF!,#REF!)</f>
        <v/>
      </c>
      <c r="P291" s="74"/>
      <c r="Q291" s="53" t="str" cm="1">
        <f t="array" ref="Q291">+_xlfn.IFS(P291="","",P291=#REF!,#REF!,P291=#REF!,#REF!,P291=#REF!,#REF!)</f>
        <v/>
      </c>
      <c r="R291" s="74"/>
      <c r="S291" s="53" t="str" cm="1">
        <f t="array" ref="S291">+_xlfn.IFS(R291="","",R291=#REF!,#REF!,R291=#REF!,#REF!)</f>
        <v/>
      </c>
      <c r="T291" s="73"/>
      <c r="U291" s="53" t="str" cm="1">
        <f t="array" ref="U291">+_xlfn.IFS(T291="","",T291=#REF!,#REF!,T291=#REF!,#REF!)</f>
        <v/>
      </c>
      <c r="V291" s="75"/>
      <c r="W291" s="117" t="str" cm="1">
        <f t="array" ref="W291">+_xlfn.IFS(V291="","",V291=#REF!,#REF!,V291=#REF!,#REF!,V291=#REF!,#REF!)</f>
        <v/>
      </c>
      <c r="X291" s="112" t="str">
        <f t="shared" si="1"/>
        <v/>
      </c>
      <c r="Y291" s="54" t="str" cm="1">
        <f t="array" ref="Y291">+_xlfn.IFS(X291="","",X291&lt;=#REF!,#REF!,X291&lt;=#REF!,#REF!,X291&lt;=#REF!,#REF!)</f>
        <v/>
      </c>
      <c r="Z291" s="109"/>
      <c r="AA291" s="104" t="str" cm="1">
        <f t="array" ref="AA291">+_xlfn.IFS(Z291="","",Z291=#REF!,#REF!,Z291=#REF!,#REF!,Z291=#REF!,#REF!)</f>
        <v/>
      </c>
      <c r="AB291" s="103" t="str" cm="1">
        <f t="array" ref="AB291">+_xlfn.IFS(AA291="","",AND(Y291=#REF!,AA291=#REF!),#REF!,AND(Y291=#REF!,AA291=#REF!),#REF!,AND(Y291=#REF!,AA291=#REF!),#REF!,AND(Y291=#REF!,AA291=#REF!),#REF!,AND(Y291=#REF!,AA291=#REF!),#REF!,AND(Y291=#REF!,AA291=#REF!),#REF!,AND(Y291=#REF!,AA291=#REF!),#REF!,AND(Y291=#REF!,AA291=#REF!),#REF!,AND(Y291=#REF!,AA291=#REF!),#REF!)</f>
        <v/>
      </c>
      <c r="AC291" s="104" t="str" cm="1">
        <f t="array" ref="AC291">+_xlfn.IFS(AB291="","",AB291=#REF!,#REF!,AB291=#REF!,#REF!,AB291=#REF!,#REF!)</f>
        <v/>
      </c>
      <c r="AD291" s="99" t="str" cm="1">
        <f t="array" ref="AD291">+_xlfn.IFS(AB291="","",AB291=#REF!,#REF!,AB291=#REF!,#REF!,AB291=#REF!,#REF!)</f>
        <v/>
      </c>
      <c r="AE291" s="766"/>
      <c r="AF291" s="758"/>
      <c r="AG291" s="740"/>
      <c r="AH291" s="742"/>
      <c r="AI291" s="744"/>
      <c r="AJ291" s="746"/>
      <c r="AK291" s="748"/>
      <c r="AL291" s="183"/>
      <c r="AM291" s="193"/>
      <c r="AN291" s="193"/>
      <c r="AO291" s="193"/>
      <c r="AP291" s="193"/>
      <c r="AQ291" s="193"/>
      <c r="AR291" s="183"/>
      <c r="AS291" s="183"/>
    </row>
    <row r="292" spans="1:45" ht="22.5" customHeight="1" x14ac:dyDescent="0.2">
      <c r="A292" s="758"/>
      <c r="B292" s="760"/>
      <c r="C292" s="819"/>
      <c r="D292" s="764"/>
      <c r="E292" s="819"/>
      <c r="F292" s="750" t="s">
        <v>249</v>
      </c>
      <c r="G292" s="755"/>
      <c r="H292" s="122" t="s">
        <v>243</v>
      </c>
      <c r="I292" s="123"/>
      <c r="J292" s="116"/>
      <c r="K292" s="52"/>
      <c r="L292" s="74"/>
      <c r="M292" s="53" t="str" cm="1">
        <f t="array" ref="M292">+_xlfn.IFS(L292="","",L292=#REF!,#REF!,L292=#REF!,#REF!)</f>
        <v/>
      </c>
      <c r="N292" s="74"/>
      <c r="O292" s="53" t="str" cm="1">
        <f t="array" ref="O292">+_xlfn.IFS(N292="","",N292=#REF!,#REF!,N292=#REF!,#REF!)</f>
        <v/>
      </c>
      <c r="P292" s="74"/>
      <c r="Q292" s="53" t="str" cm="1">
        <f t="array" ref="Q292">+_xlfn.IFS(P292="","",P292=#REF!,#REF!,P292=#REF!,#REF!,P292=#REF!,#REF!)</f>
        <v/>
      </c>
      <c r="R292" s="74"/>
      <c r="S292" s="53" t="str" cm="1">
        <f t="array" ref="S292">+_xlfn.IFS(R292="","",R292=#REF!,#REF!,R292=#REF!,#REF!)</f>
        <v/>
      </c>
      <c r="T292" s="73"/>
      <c r="U292" s="53" t="str" cm="1">
        <f t="array" ref="U292">+_xlfn.IFS(T292="","",T292=#REF!,#REF!,T292=#REF!,#REF!)</f>
        <v/>
      </c>
      <c r="V292" s="75"/>
      <c r="W292" s="117" t="str" cm="1">
        <f t="array" ref="W292">+_xlfn.IFS(V292="","",V292=#REF!,#REF!,V292=#REF!,#REF!,V292=#REF!,#REF!)</f>
        <v/>
      </c>
      <c r="X292" s="112" t="str">
        <f t="shared" si="1"/>
        <v/>
      </c>
      <c r="Y292" s="54" t="str" cm="1">
        <f t="array" ref="Y292">+_xlfn.IFS(X292="","",X292&lt;=#REF!,#REF!,X292&lt;=#REF!,#REF!,X292&lt;=#REF!,#REF!)</f>
        <v/>
      </c>
      <c r="Z292" s="109"/>
      <c r="AA292" s="104" t="str" cm="1">
        <f t="array" ref="AA292">+_xlfn.IFS(Z292="","",Z292=#REF!,#REF!,Z292=#REF!,#REF!,Z292=#REF!,#REF!)</f>
        <v/>
      </c>
      <c r="AB292" s="103" t="str" cm="1">
        <f t="array" ref="AB292">+_xlfn.IFS(AA292="","",AND(Y292=#REF!,AA292=#REF!),#REF!,AND(Y292=#REF!,AA292=#REF!),#REF!,AND(Y292=#REF!,AA292=#REF!),#REF!,AND(Y292=#REF!,AA292=#REF!),#REF!,AND(Y292=#REF!,AA292=#REF!),#REF!,AND(Y292=#REF!,AA292=#REF!),#REF!,AND(Y292=#REF!,AA292=#REF!),#REF!,AND(Y292=#REF!,AA292=#REF!),#REF!,AND(Y292=#REF!,AA292=#REF!),#REF!)</f>
        <v/>
      </c>
      <c r="AC292" s="104" t="str" cm="1">
        <f t="array" ref="AC292">+_xlfn.IFS(AB292="","",AB292=#REF!,#REF!,AB292=#REF!,#REF!,AB292=#REF!,#REF!)</f>
        <v/>
      </c>
      <c r="AD292" s="99" t="str" cm="1">
        <f t="array" ref="AD292">+_xlfn.IFS(AB292="","",AB292=#REF!,#REF!,AB292=#REF!,#REF!,AB292=#REF!,#REF!)</f>
        <v/>
      </c>
      <c r="AE292" s="766"/>
      <c r="AF292" s="758"/>
      <c r="AG292" s="740"/>
      <c r="AH292" s="742"/>
      <c r="AI292" s="744"/>
      <c r="AJ292" s="746"/>
      <c r="AK292" s="748"/>
      <c r="AL292" s="183"/>
      <c r="AM292" s="193"/>
      <c r="AN292" s="193"/>
      <c r="AO292" s="193"/>
      <c r="AP292" s="193"/>
      <c r="AQ292" s="193"/>
      <c r="AR292" s="183"/>
      <c r="AS292" s="183"/>
    </row>
    <row r="293" spans="1:45" ht="22.5" customHeight="1" x14ac:dyDescent="0.2">
      <c r="A293" s="758"/>
      <c r="B293" s="760"/>
      <c r="C293" s="819"/>
      <c r="D293" s="764"/>
      <c r="E293" s="819"/>
      <c r="F293" s="751"/>
      <c r="G293" s="753"/>
      <c r="H293" s="122" t="s">
        <v>244</v>
      </c>
      <c r="I293" s="123"/>
      <c r="J293" s="116"/>
      <c r="K293" s="52"/>
      <c r="L293" s="74"/>
      <c r="M293" s="53" t="str" cm="1">
        <f t="array" ref="M293">+_xlfn.IFS(L293="","",L293=#REF!,#REF!,L293=#REF!,#REF!)</f>
        <v/>
      </c>
      <c r="N293" s="74"/>
      <c r="O293" s="53" t="str" cm="1">
        <f t="array" ref="O293">+_xlfn.IFS(N293="","",N293=#REF!,#REF!,N293=#REF!,#REF!)</f>
        <v/>
      </c>
      <c r="P293" s="74"/>
      <c r="Q293" s="53" t="str" cm="1">
        <f t="array" ref="Q293">+_xlfn.IFS(P293="","",P293=#REF!,#REF!,P293=#REF!,#REF!,P293=#REF!,#REF!)</f>
        <v/>
      </c>
      <c r="R293" s="74"/>
      <c r="S293" s="53" t="str" cm="1">
        <f t="array" ref="S293">+_xlfn.IFS(R293="","",R293=#REF!,#REF!,R293=#REF!,#REF!)</f>
        <v/>
      </c>
      <c r="T293" s="73"/>
      <c r="U293" s="53" t="str" cm="1">
        <f t="array" ref="U293">+_xlfn.IFS(T293="","",T293=#REF!,#REF!,T293=#REF!,#REF!)</f>
        <v/>
      </c>
      <c r="V293" s="75"/>
      <c r="W293" s="117" t="str" cm="1">
        <f t="array" ref="W293">+_xlfn.IFS(V293="","",V293=#REF!,#REF!,V293=#REF!,#REF!,V293=#REF!,#REF!)</f>
        <v/>
      </c>
      <c r="X293" s="112" t="str">
        <f t="shared" si="1"/>
        <v/>
      </c>
      <c r="Y293" s="54" t="str" cm="1">
        <f t="array" ref="Y293">+_xlfn.IFS(X293="","",X293&lt;=#REF!,#REF!,X293&lt;=#REF!,#REF!,X293&lt;=#REF!,#REF!)</f>
        <v/>
      </c>
      <c r="Z293" s="109"/>
      <c r="AA293" s="104" t="str" cm="1">
        <f t="array" ref="AA293">+_xlfn.IFS(Z293="","",Z293=#REF!,#REF!,Z293=#REF!,#REF!,Z293=#REF!,#REF!)</f>
        <v/>
      </c>
      <c r="AB293" s="103" t="str" cm="1">
        <f t="array" ref="AB293">+_xlfn.IFS(AA293="","",AND(Y293=#REF!,AA293=#REF!),#REF!,AND(Y293=#REF!,AA293=#REF!),#REF!,AND(Y293=#REF!,AA293=#REF!),#REF!,AND(Y293=#REF!,AA293=#REF!),#REF!,AND(Y293=#REF!,AA293=#REF!),#REF!,AND(Y293=#REF!,AA293=#REF!),#REF!,AND(Y293=#REF!,AA293=#REF!),#REF!,AND(Y293=#REF!,AA293=#REF!),#REF!,AND(Y293=#REF!,AA293=#REF!),#REF!)</f>
        <v/>
      </c>
      <c r="AC293" s="104" t="str" cm="1">
        <f t="array" ref="AC293">+_xlfn.IFS(AB293="","",AB293=#REF!,#REF!,AB293=#REF!,#REF!,AB293=#REF!,#REF!)</f>
        <v/>
      </c>
      <c r="AD293" s="99" t="str" cm="1">
        <f t="array" ref="AD293">+_xlfn.IFS(AB293="","",AB293=#REF!,#REF!,AB293=#REF!,#REF!,AB293=#REF!,#REF!)</f>
        <v/>
      </c>
      <c r="AE293" s="766"/>
      <c r="AF293" s="758"/>
      <c r="AG293" s="740"/>
      <c r="AH293" s="742"/>
      <c r="AI293" s="744"/>
      <c r="AJ293" s="746"/>
      <c r="AK293" s="748"/>
      <c r="AL293" s="183"/>
      <c r="AM293" s="193"/>
      <c r="AN293" s="193"/>
      <c r="AO293" s="193"/>
      <c r="AP293" s="193"/>
      <c r="AQ293" s="193"/>
      <c r="AR293" s="183"/>
      <c r="AS293" s="183"/>
    </row>
    <row r="294" spans="1:45" ht="22.5" customHeight="1" thickBot="1" x14ac:dyDescent="0.25">
      <c r="A294" s="759"/>
      <c r="B294" s="761"/>
      <c r="C294" s="820"/>
      <c r="D294" s="765"/>
      <c r="E294" s="820"/>
      <c r="F294" s="756"/>
      <c r="G294" s="757"/>
      <c r="H294" s="124" t="s">
        <v>245</v>
      </c>
      <c r="I294" s="125"/>
      <c r="J294" s="118"/>
      <c r="K294" s="87"/>
      <c r="L294" s="88"/>
      <c r="M294" s="89" t="str" cm="1">
        <f t="array" ref="M294">+_xlfn.IFS(L294="","",L294=#REF!,#REF!,L294=#REF!,#REF!)</f>
        <v/>
      </c>
      <c r="N294" s="88"/>
      <c r="O294" s="89" t="str" cm="1">
        <f t="array" ref="O294">+_xlfn.IFS(N294="","",N294=#REF!,#REF!,N294=#REF!,#REF!)</f>
        <v/>
      </c>
      <c r="P294" s="88"/>
      <c r="Q294" s="89" t="str" cm="1">
        <f t="array" ref="Q294">+_xlfn.IFS(P294="","",P294=#REF!,#REF!,P294=#REF!,#REF!,P294=#REF!,#REF!)</f>
        <v/>
      </c>
      <c r="R294" s="88"/>
      <c r="S294" s="89" t="str" cm="1">
        <f t="array" ref="S294">+_xlfn.IFS(R294="","",R294=#REF!,#REF!,R294=#REF!,#REF!)</f>
        <v/>
      </c>
      <c r="T294" s="86"/>
      <c r="U294" s="89" t="str" cm="1">
        <f t="array" ref="U294">+_xlfn.IFS(T294="","",T294=#REF!,#REF!,T294=#REF!,#REF!)</f>
        <v/>
      </c>
      <c r="V294" s="90"/>
      <c r="W294" s="119" t="str" cm="1">
        <f t="array" ref="W294">+_xlfn.IFS(V294="","",V294=#REF!,#REF!,V294=#REF!,#REF!,V294=#REF!,#REF!)</f>
        <v/>
      </c>
      <c r="X294" s="113" t="str">
        <f t="shared" si="1"/>
        <v/>
      </c>
      <c r="Y294" s="92" t="str" cm="1">
        <f t="array" ref="Y294">+_xlfn.IFS(X294="","",X294&lt;=#REF!,#REF!,X294&lt;=#REF!,#REF!,X294&lt;=#REF!,#REF!)</f>
        <v/>
      </c>
      <c r="Z294" s="110"/>
      <c r="AA294" s="106" t="str" cm="1">
        <f t="array" ref="AA294">+_xlfn.IFS(Z294="","",Z294=#REF!,#REF!,Z294=#REF!,#REF!,Z294=#REF!,#REF!)</f>
        <v/>
      </c>
      <c r="AB294" s="105" t="str" cm="1">
        <f t="array" ref="AB294">+_xlfn.IFS(AA294="","",AND(Y294=#REF!,AA294=#REF!),#REF!,AND(Y294=#REF!,AA294=#REF!),#REF!,AND(Y294=#REF!,AA294=#REF!),#REF!,AND(Y294=#REF!,AA294=#REF!),#REF!,AND(Y294=#REF!,AA294=#REF!),#REF!,AND(Y294=#REF!,AA294=#REF!),#REF!,AND(Y294=#REF!,AA294=#REF!),#REF!,AND(Y294=#REF!,AA294=#REF!),#REF!,AND(Y294=#REF!,AA294=#REF!),#REF!)</f>
        <v/>
      </c>
      <c r="AC294" s="106" t="str" cm="1">
        <f t="array" ref="AC294">+_xlfn.IFS(AB294="","",AB294=#REF!,#REF!,AB294=#REF!,#REF!,AB294=#REF!,#REF!)</f>
        <v/>
      </c>
      <c r="AD294" s="100" t="str" cm="1">
        <f t="array" ref="AD294">+_xlfn.IFS(AB294="","",AB294=#REF!,#REF!,AB294=#REF!,#REF!,AB294=#REF!,#REF!)</f>
        <v/>
      </c>
      <c r="AE294" s="767"/>
      <c r="AF294" s="759"/>
      <c r="AG294" s="741"/>
      <c r="AH294" s="743"/>
      <c r="AI294" s="745"/>
      <c r="AJ294" s="747"/>
      <c r="AK294" s="749"/>
      <c r="AL294" s="183"/>
      <c r="AM294" s="193"/>
      <c r="AN294" s="193"/>
      <c r="AO294" s="193"/>
      <c r="AP294" s="193"/>
      <c r="AQ294" s="193"/>
      <c r="AR294" s="183"/>
      <c r="AS294" s="183"/>
    </row>
    <row r="295" spans="1:45" ht="22.5" customHeight="1" x14ac:dyDescent="0.2">
      <c r="A295" s="758" t="str">
        <f>'2 Contexto e Identificación'!$A$29</f>
        <v>R18</v>
      </c>
      <c r="B295" s="760" t="str">
        <f>+'2 Contexto e Identificación'!$E$29</f>
        <v xml:space="preserve">  </v>
      </c>
      <c r="C295" s="819">
        <f>+'5 Mapa Calor Inherente'!$C$29</f>
        <v>0</v>
      </c>
      <c r="D295" s="764">
        <f>+'5 Mapa Calor Inherente'!$D$29</f>
        <v>0</v>
      </c>
      <c r="E295" s="819">
        <f>+'5 Mapa Calor Inherente'!$E$29</f>
        <v>0</v>
      </c>
      <c r="F295" s="751" t="s">
        <v>242</v>
      </c>
      <c r="G295" s="753"/>
      <c r="H295" s="120" t="s">
        <v>243</v>
      </c>
      <c r="I295" s="121"/>
      <c r="J295" s="114"/>
      <c r="K295" s="60"/>
      <c r="L295" s="94"/>
      <c r="M295" s="95" t="str" cm="1">
        <f t="array" ref="M295">+_xlfn.IFS(L295="","",L295=#REF!,#REF!,L295=#REF!,#REF!)</f>
        <v/>
      </c>
      <c r="N295" s="94"/>
      <c r="O295" s="95" t="str" cm="1">
        <f t="array" ref="O295">+_xlfn.IFS(N295="","",N295=#REF!,#REF!,N295=#REF!,#REF!)</f>
        <v/>
      </c>
      <c r="P295" s="94"/>
      <c r="Q295" s="95" t="str" cm="1">
        <f t="array" ref="Q295">+_xlfn.IFS(P295="","",P295=#REF!,#REF!,P295=#REF!,#REF!,P295=#REF!,#REF!)</f>
        <v/>
      </c>
      <c r="R295" s="94"/>
      <c r="S295" s="95" t="str" cm="1">
        <f t="array" ref="S295">+_xlfn.IFS(R295="","",R295=#REF!,#REF!,R295=#REF!,#REF!)</f>
        <v/>
      </c>
      <c r="T295" s="93"/>
      <c r="U295" s="95" t="str" cm="1">
        <f t="array" ref="U295">+_xlfn.IFS(T295="","",T295=#REF!,#REF!,T295=#REF!,#REF!)</f>
        <v/>
      </c>
      <c r="V295" s="96"/>
      <c r="W295" s="115" t="str" cm="1">
        <f t="array" ref="W295">+_xlfn.IFS(V295="","",V295=#REF!,#REF!,V295=#REF!,#REF!,V295=#REF!,#REF!)</f>
        <v/>
      </c>
      <c r="X295" s="111" t="str">
        <f t="shared" si="1"/>
        <v/>
      </c>
      <c r="Y295" s="97" t="str" cm="1">
        <f t="array" ref="Y295">+_xlfn.IFS(X295="","",X295&lt;=#REF!,#REF!,X295&lt;=#REF!,#REF!,X295&lt;=#REF!,#REF!)</f>
        <v/>
      </c>
      <c r="Z295" s="108"/>
      <c r="AA295" s="102" t="str" cm="1">
        <f t="array" ref="AA295">+_xlfn.IFS(Z295="","",Z295=#REF!,#REF!,Z295=#REF!,#REF!,Z295=#REF!,#REF!)</f>
        <v/>
      </c>
      <c r="AB295" s="101" t="str" cm="1">
        <f t="array" ref="AB295">+_xlfn.IFS(AA295="","",AND(Y295=#REF!,AA295=#REF!),#REF!,AND(Y295=#REF!,AA295=#REF!),#REF!,AND(Y295=#REF!,AA295=#REF!),#REF!,AND(Y295=#REF!,AA295=#REF!),#REF!,AND(Y295=#REF!,AA295=#REF!),#REF!,AND(Y295=#REF!,AA295=#REF!),#REF!,AND(Y295=#REF!,AA295=#REF!),#REF!,AND(Y295=#REF!,AA295=#REF!),#REF!,AND(Y295=#REF!,AA295=#REF!),#REF!)</f>
        <v/>
      </c>
      <c r="AC295" s="102" t="str" cm="1">
        <f t="array" ref="AC295">+_xlfn.IFS(AB295="","",AB295=#REF!,#REF!,AB295=#REF!,#REF!,AB295=#REF!,#REF!)</f>
        <v/>
      </c>
      <c r="AD295" s="98" t="str" cm="1">
        <f t="array" ref="AD295">+_xlfn.IFS(AB295="","",AB295=#REF!,#REF!,AB295=#REF!,#REF!,AB295=#REF!,#REF!)</f>
        <v/>
      </c>
      <c r="AE295" s="766" t="str">
        <f>+IF(AC295="","",AVERAGE(AC295:AC309))</f>
        <v/>
      </c>
      <c r="AF295" s="758" t="str" cm="1">
        <f t="array" ref="AF295">+_xlfn.IFS(AE295="","",AE295=#REF!,#REF!,AE295&gt;=#REF!,#REF!,AE295&gt;=#REF!,#REF!)</f>
        <v/>
      </c>
      <c r="AG295" s="740" t="str">
        <f>+IF(AF295="","",#REF!)</f>
        <v/>
      </c>
      <c r="AH295" s="742" t="str" cm="1">
        <f t="array" ref="AH295">+_xlfn.IFS(AG295="","",AG295=#REF!,#REF!,AND(AF295=#REF!,AG295=#REF!),#REF!,AND(AF295=#REF!,AG295=#REF!),#REF!,AND(AF295=#REF!,AG295=#REF!),#REF!)</f>
        <v/>
      </c>
      <c r="AI295" s="744" t="str" cm="1">
        <f t="array" ref="AI295">+_xlfn.IFS(AH295="","",AH295=#REF!,C295,C295=#REF!,C295,AND(AH295=#REF!,C295=#REF!),#REF!,AND(AH295=#REF!,C295=#REF!),#REF!,AND(AH295=#REF!,C295=#REF!),#REF!,AND(AH295=#REF!,C295=#REF!),#REF!,AND(AH295=#REF!,C295=#REF!),#REF!,AND(AH295=#REF!,C295=#REF!),#REF!,AND(AH295=#REF!,C295=#REF!),#REF!,AND(AH295=#REF!,C295=#REF!),#REF!)</f>
        <v/>
      </c>
      <c r="AJ295" s="746">
        <f>+IF(D295="","",D295)</f>
        <v>0</v>
      </c>
      <c r="AK295" s="748" t="e">
        <f>+IF(AI295=#REF!,IF(AJ295=#REF!,#REF!,IF(AJ295=#REF!,#REF!,IF(AJ295=#REF!,#REF!,IF(AJ295=#REF!,#REF!,IF(AJ295=#REF!,#REF!))))),IF(AI295=#REF!,IF(AJ295=#REF!,#REF!,IF(AJ295=#REF!,#REF!,IF(AJ295=#REF!,#REF!,IF(AJ295=#REF!,#REF!,IF(AJ295=#REF!,#REF!))))),IF(AI295=#REF!,IF(AJ295=#REF!,#REF!,IF(AJ295=#REF!,#REF!,IF(AJ295=#REF!,#REF!,IF(AJ295=#REF!,#REF!,IF(AJ295=#REF!,#REF!))))),IF(AI295=#REF!,IF(AJ295=#REF!,#REF!,IF(AJ295=#REF!,#REF!,IF(AJ295=#REF!,#REF!,IF(AJ295=#REF!,#REF!,IF(AJ295=#REF!,#REF!))))),IF(AI295=#REF!,IF(AJ295=#REF!,#REF!,IF(AJ295=#REF!,#REF!,IF(AJ295=#REF!,#REF!,IF(AJ295=#REF!,#REF!,IF(AJ295=#REF!,#REF!))))),"")))))</f>
        <v>#REF!</v>
      </c>
      <c r="AL295" s="183"/>
      <c r="AM295" s="193"/>
      <c r="AN295" s="193"/>
      <c r="AO295" s="193"/>
      <c r="AP295" s="193"/>
      <c r="AQ295" s="193"/>
      <c r="AR295" s="183"/>
      <c r="AS295" s="183"/>
    </row>
    <row r="296" spans="1:45" ht="22.5" customHeight="1" x14ac:dyDescent="0.2">
      <c r="A296" s="758"/>
      <c r="B296" s="760"/>
      <c r="C296" s="819"/>
      <c r="D296" s="764"/>
      <c r="E296" s="819"/>
      <c r="F296" s="751"/>
      <c r="G296" s="753"/>
      <c r="H296" s="122" t="s">
        <v>244</v>
      </c>
      <c r="I296" s="123"/>
      <c r="J296" s="116"/>
      <c r="K296" s="52"/>
      <c r="L296" s="74"/>
      <c r="M296" s="53" t="str" cm="1">
        <f t="array" ref="M296">+_xlfn.IFS(L296="","",L296=#REF!,#REF!,L296=#REF!,#REF!)</f>
        <v/>
      </c>
      <c r="N296" s="74"/>
      <c r="O296" s="53" t="str" cm="1">
        <f t="array" ref="O296">+_xlfn.IFS(N296="","",N296=#REF!,#REF!,N296=#REF!,#REF!)</f>
        <v/>
      </c>
      <c r="P296" s="74"/>
      <c r="Q296" s="53" t="str" cm="1">
        <f t="array" ref="Q296">+_xlfn.IFS(P296="","",P296=#REF!,#REF!,P296=#REF!,#REF!,P296=#REF!,#REF!)</f>
        <v/>
      </c>
      <c r="R296" s="74"/>
      <c r="S296" s="53" t="str" cm="1">
        <f t="array" ref="S296">+_xlfn.IFS(R296="","",R296=#REF!,#REF!,R296=#REF!,#REF!)</f>
        <v/>
      </c>
      <c r="T296" s="73"/>
      <c r="U296" s="53" t="str" cm="1">
        <f t="array" ref="U296">+_xlfn.IFS(T296="","",T296=#REF!,#REF!,T296=#REF!,#REF!)</f>
        <v/>
      </c>
      <c r="V296" s="75"/>
      <c r="W296" s="117" t="str" cm="1">
        <f t="array" ref="W296">+_xlfn.IFS(V296="","",V296=#REF!,#REF!,V296=#REF!,#REF!,V296=#REF!,#REF!)</f>
        <v/>
      </c>
      <c r="X296" s="112" t="str">
        <f t="shared" si="1"/>
        <v/>
      </c>
      <c r="Y296" s="54" t="str" cm="1">
        <f t="array" ref="Y296">+_xlfn.IFS(X296="","",X296&lt;=#REF!,#REF!,X296&lt;=#REF!,#REF!,X296&lt;=#REF!,#REF!)</f>
        <v/>
      </c>
      <c r="Z296" s="109"/>
      <c r="AA296" s="104" t="str" cm="1">
        <f t="array" ref="AA296">+_xlfn.IFS(Z296="","",Z296=#REF!,#REF!,Z296=#REF!,#REF!,Z296=#REF!,#REF!)</f>
        <v/>
      </c>
      <c r="AB296" s="103" t="str" cm="1">
        <f t="array" ref="AB296">+_xlfn.IFS(AA296="","",AND(Y296=#REF!,AA296=#REF!),#REF!,AND(Y296=#REF!,AA296=#REF!),#REF!,AND(Y296=#REF!,AA296=#REF!),#REF!,AND(Y296=#REF!,AA296=#REF!),#REF!,AND(Y296=#REF!,AA296=#REF!),#REF!,AND(Y296=#REF!,AA296=#REF!),#REF!,AND(Y296=#REF!,AA296=#REF!),#REF!,AND(Y296=#REF!,AA296=#REF!),#REF!,AND(Y296=#REF!,AA296=#REF!),#REF!)</f>
        <v/>
      </c>
      <c r="AC296" s="104" t="str" cm="1">
        <f t="array" ref="AC296">+_xlfn.IFS(AB296="","",AB296=#REF!,#REF!,AB296=#REF!,#REF!,AB296=#REF!,#REF!)</f>
        <v/>
      </c>
      <c r="AD296" s="99" t="str" cm="1">
        <f t="array" ref="AD296">+_xlfn.IFS(AB296="","",AB296=#REF!,#REF!,AB296=#REF!,#REF!,AB296=#REF!,#REF!)</f>
        <v/>
      </c>
      <c r="AE296" s="766"/>
      <c r="AF296" s="758"/>
      <c r="AG296" s="740"/>
      <c r="AH296" s="742"/>
      <c r="AI296" s="744"/>
      <c r="AJ296" s="746"/>
      <c r="AK296" s="748"/>
      <c r="AL296" s="183"/>
      <c r="AM296" s="193"/>
      <c r="AN296" s="193"/>
      <c r="AO296" s="193"/>
      <c r="AP296" s="193"/>
      <c r="AQ296" s="193"/>
      <c r="AR296" s="183"/>
      <c r="AS296" s="183"/>
    </row>
    <row r="297" spans="1:45" ht="22.5" customHeight="1" x14ac:dyDescent="0.2">
      <c r="A297" s="758"/>
      <c r="B297" s="760"/>
      <c r="C297" s="819"/>
      <c r="D297" s="764"/>
      <c r="E297" s="819"/>
      <c r="F297" s="752"/>
      <c r="G297" s="754"/>
      <c r="H297" s="122" t="s">
        <v>245</v>
      </c>
      <c r="I297" s="123"/>
      <c r="J297" s="116"/>
      <c r="K297" s="52"/>
      <c r="L297" s="74"/>
      <c r="M297" s="53" t="str" cm="1">
        <f t="array" ref="M297">+_xlfn.IFS(L297="","",L297=#REF!,#REF!,L297=#REF!,#REF!)</f>
        <v/>
      </c>
      <c r="N297" s="74"/>
      <c r="O297" s="53" t="str" cm="1">
        <f t="array" ref="O297">+_xlfn.IFS(N297="","",N297=#REF!,#REF!,N297=#REF!,#REF!)</f>
        <v/>
      </c>
      <c r="P297" s="74"/>
      <c r="Q297" s="53" t="str" cm="1">
        <f t="array" ref="Q297">+_xlfn.IFS(P297="","",P297=#REF!,#REF!,P297=#REF!,#REF!,P297=#REF!,#REF!)</f>
        <v/>
      </c>
      <c r="R297" s="74"/>
      <c r="S297" s="53" t="str" cm="1">
        <f t="array" ref="S297">+_xlfn.IFS(R297="","",R297=#REF!,#REF!,R297=#REF!,#REF!)</f>
        <v/>
      </c>
      <c r="T297" s="73"/>
      <c r="U297" s="53" t="str" cm="1">
        <f t="array" ref="U297">+_xlfn.IFS(T297="","",T297=#REF!,#REF!,T297=#REF!,#REF!)</f>
        <v/>
      </c>
      <c r="V297" s="75"/>
      <c r="W297" s="117" t="str" cm="1">
        <f t="array" ref="W297">+_xlfn.IFS(V297="","",V297=#REF!,#REF!,V297=#REF!,#REF!,V297=#REF!,#REF!)</f>
        <v/>
      </c>
      <c r="X297" s="112" t="str">
        <f t="shared" ref="X297:X339" si="2">+IFERROR(K297+M297+O297+Q297+S297+U297+W297,"")</f>
        <v/>
      </c>
      <c r="Y297" s="54" t="str" cm="1">
        <f t="array" ref="Y297">+_xlfn.IFS(X297="","",X297&lt;=#REF!,#REF!,X297&lt;=#REF!,#REF!,X297&lt;=#REF!,#REF!)</f>
        <v/>
      </c>
      <c r="Z297" s="109"/>
      <c r="AA297" s="104" t="str" cm="1">
        <f t="array" ref="AA297">+_xlfn.IFS(Z297="","",Z297=#REF!,#REF!,Z297=#REF!,#REF!,Z297=#REF!,#REF!)</f>
        <v/>
      </c>
      <c r="AB297" s="103" t="str" cm="1">
        <f t="array" ref="AB297">+_xlfn.IFS(AA297="","",AND(Y297=#REF!,AA297=#REF!),#REF!,AND(Y297=#REF!,AA297=#REF!),#REF!,AND(Y297=#REF!,AA297=#REF!),#REF!,AND(Y297=#REF!,AA297=#REF!),#REF!,AND(Y297=#REF!,AA297=#REF!),#REF!,AND(Y297=#REF!,AA297=#REF!),#REF!,AND(Y297=#REF!,AA297=#REF!),#REF!,AND(Y297=#REF!,AA297=#REF!),#REF!,AND(Y297=#REF!,AA297=#REF!),#REF!)</f>
        <v/>
      </c>
      <c r="AC297" s="104" t="str" cm="1">
        <f t="array" ref="AC297">+_xlfn.IFS(AB297="","",AB297=#REF!,#REF!,AB297=#REF!,#REF!,AB297=#REF!,#REF!)</f>
        <v/>
      </c>
      <c r="AD297" s="99" t="str" cm="1">
        <f t="array" ref="AD297">+_xlfn.IFS(AB297="","",AB297=#REF!,#REF!,AB297=#REF!,#REF!,AB297=#REF!,#REF!)</f>
        <v/>
      </c>
      <c r="AE297" s="766"/>
      <c r="AF297" s="758"/>
      <c r="AG297" s="740"/>
      <c r="AH297" s="742"/>
      <c r="AI297" s="744"/>
      <c r="AJ297" s="746"/>
      <c r="AK297" s="748"/>
      <c r="AL297" s="183"/>
      <c r="AM297" s="193"/>
      <c r="AN297" s="193"/>
      <c r="AO297" s="193"/>
      <c r="AP297" s="193"/>
      <c r="AQ297" s="193"/>
      <c r="AR297" s="183"/>
      <c r="AS297" s="183"/>
    </row>
    <row r="298" spans="1:45" ht="22.5" customHeight="1" x14ac:dyDescent="0.2">
      <c r="A298" s="758"/>
      <c r="B298" s="760"/>
      <c r="C298" s="819"/>
      <c r="D298" s="764"/>
      <c r="E298" s="819"/>
      <c r="F298" s="750" t="s">
        <v>246</v>
      </c>
      <c r="G298" s="755"/>
      <c r="H298" s="122" t="s">
        <v>243</v>
      </c>
      <c r="I298" s="123"/>
      <c r="J298" s="116"/>
      <c r="K298" s="52"/>
      <c r="L298" s="74"/>
      <c r="M298" s="53" t="str" cm="1">
        <f t="array" ref="M298">+_xlfn.IFS(L298="","",L298=#REF!,#REF!,L298=#REF!,#REF!)</f>
        <v/>
      </c>
      <c r="N298" s="74"/>
      <c r="O298" s="53" t="str" cm="1">
        <f t="array" ref="O298">+_xlfn.IFS(N298="","",N298=#REF!,#REF!,N298=#REF!,#REF!)</f>
        <v/>
      </c>
      <c r="P298" s="74"/>
      <c r="Q298" s="53" t="str" cm="1">
        <f t="array" ref="Q298">+_xlfn.IFS(P298="","",P298=#REF!,#REF!,P298=#REF!,#REF!,P298=#REF!,#REF!)</f>
        <v/>
      </c>
      <c r="R298" s="74"/>
      <c r="S298" s="53" t="str" cm="1">
        <f t="array" ref="S298">+_xlfn.IFS(R298="","",R298=#REF!,#REF!,R298=#REF!,#REF!)</f>
        <v/>
      </c>
      <c r="T298" s="73"/>
      <c r="U298" s="53" t="str" cm="1">
        <f t="array" ref="U298">+_xlfn.IFS(T298="","",T298=#REF!,#REF!,T298=#REF!,#REF!)</f>
        <v/>
      </c>
      <c r="V298" s="75"/>
      <c r="W298" s="117" t="str" cm="1">
        <f t="array" ref="W298">+_xlfn.IFS(V298="","",V298=#REF!,#REF!,V298=#REF!,#REF!,V298=#REF!,#REF!)</f>
        <v/>
      </c>
      <c r="X298" s="112" t="str">
        <f t="shared" si="2"/>
        <v/>
      </c>
      <c r="Y298" s="54" t="str" cm="1">
        <f t="array" ref="Y298">+_xlfn.IFS(X298="","",X298&lt;=#REF!,#REF!,X298&lt;=#REF!,#REF!,X298&lt;=#REF!,#REF!)</f>
        <v/>
      </c>
      <c r="Z298" s="109"/>
      <c r="AA298" s="104" t="str" cm="1">
        <f t="array" ref="AA298">+_xlfn.IFS(Z298="","",Z298=#REF!,#REF!,Z298=#REF!,#REF!,Z298=#REF!,#REF!)</f>
        <v/>
      </c>
      <c r="AB298" s="103" t="str" cm="1">
        <f t="array" ref="AB298">+_xlfn.IFS(AA298="","",AND(Y298=#REF!,AA298=#REF!),#REF!,AND(Y298=#REF!,AA298=#REF!),#REF!,AND(Y298=#REF!,AA298=#REF!),#REF!,AND(Y298=#REF!,AA298=#REF!),#REF!,AND(Y298=#REF!,AA298=#REF!),#REF!,AND(Y298=#REF!,AA298=#REF!),#REF!,AND(Y298=#REF!,AA298=#REF!),#REF!,AND(Y298=#REF!,AA298=#REF!),#REF!,AND(Y298=#REF!,AA298=#REF!),#REF!)</f>
        <v/>
      </c>
      <c r="AC298" s="104" t="str" cm="1">
        <f t="array" ref="AC298">+_xlfn.IFS(AB298="","",AB298=#REF!,#REF!,AB298=#REF!,#REF!,AB298=#REF!,#REF!)</f>
        <v/>
      </c>
      <c r="AD298" s="99" t="str" cm="1">
        <f t="array" ref="AD298">+_xlfn.IFS(AB298="","",AB298=#REF!,#REF!,AB298=#REF!,#REF!,AB298=#REF!,#REF!)</f>
        <v/>
      </c>
      <c r="AE298" s="766"/>
      <c r="AF298" s="758"/>
      <c r="AG298" s="740"/>
      <c r="AH298" s="742"/>
      <c r="AI298" s="744"/>
      <c r="AJ298" s="746"/>
      <c r="AK298" s="748"/>
      <c r="AL298" s="183"/>
      <c r="AM298" s="193"/>
      <c r="AN298" s="193"/>
      <c r="AO298" s="193"/>
      <c r="AP298" s="193"/>
      <c r="AQ298" s="193"/>
      <c r="AR298" s="183"/>
      <c r="AS298" s="183"/>
    </row>
    <row r="299" spans="1:45" ht="22.5" customHeight="1" x14ac:dyDescent="0.2">
      <c r="A299" s="758"/>
      <c r="B299" s="760"/>
      <c r="C299" s="819"/>
      <c r="D299" s="764"/>
      <c r="E299" s="819"/>
      <c r="F299" s="751"/>
      <c r="G299" s="753"/>
      <c r="H299" s="122" t="s">
        <v>244</v>
      </c>
      <c r="I299" s="123"/>
      <c r="J299" s="116"/>
      <c r="K299" s="52"/>
      <c r="L299" s="74"/>
      <c r="M299" s="53" t="str" cm="1">
        <f t="array" ref="M299">+_xlfn.IFS(L299="","",L299=#REF!,#REF!,L299=#REF!,#REF!)</f>
        <v/>
      </c>
      <c r="N299" s="74"/>
      <c r="O299" s="53" t="str" cm="1">
        <f t="array" ref="O299">+_xlfn.IFS(N299="","",N299=#REF!,#REF!,N299=#REF!,#REF!)</f>
        <v/>
      </c>
      <c r="P299" s="74"/>
      <c r="Q299" s="53" t="str" cm="1">
        <f t="array" ref="Q299">+_xlfn.IFS(P299="","",P299=#REF!,#REF!,P299=#REF!,#REF!,P299=#REF!,#REF!)</f>
        <v/>
      </c>
      <c r="R299" s="74"/>
      <c r="S299" s="53" t="str" cm="1">
        <f t="array" ref="S299">+_xlfn.IFS(R299="","",R299=#REF!,#REF!,R299=#REF!,#REF!)</f>
        <v/>
      </c>
      <c r="T299" s="73"/>
      <c r="U299" s="53" t="str" cm="1">
        <f t="array" ref="U299">+_xlfn.IFS(T299="","",T299=#REF!,#REF!,T299=#REF!,#REF!)</f>
        <v/>
      </c>
      <c r="V299" s="75"/>
      <c r="W299" s="117" t="str" cm="1">
        <f t="array" ref="W299">+_xlfn.IFS(V299="","",V299=#REF!,#REF!,V299=#REF!,#REF!,V299=#REF!,#REF!)</f>
        <v/>
      </c>
      <c r="X299" s="112" t="str">
        <f t="shared" si="2"/>
        <v/>
      </c>
      <c r="Y299" s="54" t="str" cm="1">
        <f t="array" ref="Y299">+_xlfn.IFS(X299="","",X299&lt;=#REF!,#REF!,X299&lt;=#REF!,#REF!,X299&lt;=#REF!,#REF!)</f>
        <v/>
      </c>
      <c r="Z299" s="109"/>
      <c r="AA299" s="104" t="str" cm="1">
        <f t="array" ref="AA299">+_xlfn.IFS(Z299="","",Z299=#REF!,#REF!,Z299=#REF!,#REF!,Z299=#REF!,#REF!)</f>
        <v/>
      </c>
      <c r="AB299" s="103" t="str" cm="1">
        <f t="array" ref="AB299">+_xlfn.IFS(AA299="","",AND(Y299=#REF!,AA299=#REF!),#REF!,AND(Y299=#REF!,AA299=#REF!),#REF!,AND(Y299=#REF!,AA299=#REF!),#REF!,AND(Y299=#REF!,AA299=#REF!),#REF!,AND(Y299=#REF!,AA299=#REF!),#REF!,AND(Y299=#REF!,AA299=#REF!),#REF!,AND(Y299=#REF!,AA299=#REF!),#REF!,AND(Y299=#REF!,AA299=#REF!),#REF!,AND(Y299=#REF!,AA299=#REF!),#REF!)</f>
        <v/>
      </c>
      <c r="AC299" s="104" t="str" cm="1">
        <f t="array" ref="AC299">+_xlfn.IFS(AB299="","",AB299=#REF!,#REF!,AB299=#REF!,#REF!,AB299=#REF!,#REF!)</f>
        <v/>
      </c>
      <c r="AD299" s="99" t="str" cm="1">
        <f t="array" ref="AD299">+_xlfn.IFS(AB299="","",AB299=#REF!,#REF!,AB299=#REF!,#REF!,AB299=#REF!,#REF!)</f>
        <v/>
      </c>
      <c r="AE299" s="766"/>
      <c r="AF299" s="758"/>
      <c r="AG299" s="740"/>
      <c r="AH299" s="742"/>
      <c r="AI299" s="744"/>
      <c r="AJ299" s="746"/>
      <c r="AK299" s="748"/>
      <c r="AL299" s="183"/>
      <c r="AM299" s="193"/>
      <c r="AN299" s="193"/>
      <c r="AO299" s="193"/>
      <c r="AP299" s="193"/>
      <c r="AQ299" s="193"/>
      <c r="AR299" s="183"/>
      <c r="AS299" s="183"/>
    </row>
    <row r="300" spans="1:45" ht="22.5" customHeight="1" x14ac:dyDescent="0.2">
      <c r="A300" s="758"/>
      <c r="B300" s="760"/>
      <c r="C300" s="819"/>
      <c r="D300" s="764"/>
      <c r="E300" s="819"/>
      <c r="F300" s="752"/>
      <c r="G300" s="754"/>
      <c r="H300" s="122" t="s">
        <v>245</v>
      </c>
      <c r="I300" s="123"/>
      <c r="J300" s="116"/>
      <c r="K300" s="52"/>
      <c r="L300" s="74"/>
      <c r="M300" s="53" t="str" cm="1">
        <f t="array" ref="M300">+_xlfn.IFS(L300="","",L300=#REF!,#REF!,L300=#REF!,#REF!)</f>
        <v/>
      </c>
      <c r="N300" s="74"/>
      <c r="O300" s="53" t="str" cm="1">
        <f t="array" ref="O300">+_xlfn.IFS(N300="","",N300=#REF!,#REF!,N300=#REF!,#REF!)</f>
        <v/>
      </c>
      <c r="P300" s="74"/>
      <c r="Q300" s="53" t="str" cm="1">
        <f t="array" ref="Q300">+_xlfn.IFS(P300="","",P300=#REF!,#REF!,P300=#REF!,#REF!,P300=#REF!,#REF!)</f>
        <v/>
      </c>
      <c r="R300" s="74"/>
      <c r="S300" s="53" t="str" cm="1">
        <f t="array" ref="S300">+_xlfn.IFS(R300="","",R300=#REF!,#REF!,R300=#REF!,#REF!)</f>
        <v/>
      </c>
      <c r="T300" s="73"/>
      <c r="U300" s="53" t="str" cm="1">
        <f t="array" ref="U300">+_xlfn.IFS(T300="","",T300=#REF!,#REF!,T300=#REF!,#REF!)</f>
        <v/>
      </c>
      <c r="V300" s="75"/>
      <c r="W300" s="117" t="str" cm="1">
        <f t="array" ref="W300">+_xlfn.IFS(V300="","",V300=#REF!,#REF!,V300=#REF!,#REF!,V300=#REF!,#REF!)</f>
        <v/>
      </c>
      <c r="X300" s="112" t="str">
        <f t="shared" si="2"/>
        <v/>
      </c>
      <c r="Y300" s="54" t="str" cm="1">
        <f t="array" ref="Y300">+_xlfn.IFS(X300="","",X300&lt;=#REF!,#REF!,X300&lt;=#REF!,#REF!,X300&lt;=#REF!,#REF!)</f>
        <v/>
      </c>
      <c r="Z300" s="109"/>
      <c r="AA300" s="104" t="str" cm="1">
        <f t="array" ref="AA300">+_xlfn.IFS(Z300="","",Z300=#REF!,#REF!,Z300=#REF!,#REF!,Z300=#REF!,#REF!)</f>
        <v/>
      </c>
      <c r="AB300" s="103" t="str" cm="1">
        <f t="array" ref="AB300">+_xlfn.IFS(AA300="","",AND(Y300=#REF!,AA300=#REF!),#REF!,AND(Y300=#REF!,AA300=#REF!),#REF!,AND(Y300=#REF!,AA300=#REF!),#REF!,AND(Y300=#REF!,AA300=#REF!),#REF!,AND(Y300=#REF!,AA300=#REF!),#REF!,AND(Y300=#REF!,AA300=#REF!),#REF!,AND(Y300=#REF!,AA300=#REF!),#REF!,AND(Y300=#REF!,AA300=#REF!),#REF!,AND(Y300=#REF!,AA300=#REF!),#REF!)</f>
        <v/>
      </c>
      <c r="AC300" s="104" t="str" cm="1">
        <f t="array" ref="AC300">+_xlfn.IFS(AB300="","",AB300=#REF!,#REF!,AB300=#REF!,#REF!,AB300=#REF!,#REF!)</f>
        <v/>
      </c>
      <c r="AD300" s="99" t="str" cm="1">
        <f t="array" ref="AD300">+_xlfn.IFS(AB300="","",AB300=#REF!,#REF!,AB300=#REF!,#REF!,AB300=#REF!,#REF!)</f>
        <v/>
      </c>
      <c r="AE300" s="766"/>
      <c r="AF300" s="758"/>
      <c r="AG300" s="740"/>
      <c r="AH300" s="742"/>
      <c r="AI300" s="744"/>
      <c r="AJ300" s="746"/>
      <c r="AK300" s="748"/>
      <c r="AL300" s="183"/>
      <c r="AM300" s="193"/>
      <c r="AN300" s="193"/>
      <c r="AO300" s="193"/>
      <c r="AP300" s="193"/>
      <c r="AQ300" s="193"/>
      <c r="AR300" s="183"/>
      <c r="AS300" s="183"/>
    </row>
    <row r="301" spans="1:45" ht="22.5" customHeight="1" x14ac:dyDescent="0.2">
      <c r="A301" s="758"/>
      <c r="B301" s="760"/>
      <c r="C301" s="819"/>
      <c r="D301" s="764"/>
      <c r="E301" s="819"/>
      <c r="F301" s="750" t="s">
        <v>247</v>
      </c>
      <c r="G301" s="755"/>
      <c r="H301" s="122" t="s">
        <v>243</v>
      </c>
      <c r="I301" s="123"/>
      <c r="J301" s="116"/>
      <c r="K301" s="52"/>
      <c r="L301" s="74"/>
      <c r="M301" s="53" t="str" cm="1">
        <f t="array" ref="M301">+_xlfn.IFS(L301="","",L301=#REF!,#REF!,L301=#REF!,#REF!)</f>
        <v/>
      </c>
      <c r="N301" s="74"/>
      <c r="O301" s="53" t="str" cm="1">
        <f t="array" ref="O301">+_xlfn.IFS(N301="","",N301=#REF!,#REF!,N301=#REF!,#REF!)</f>
        <v/>
      </c>
      <c r="P301" s="74"/>
      <c r="Q301" s="53" t="str" cm="1">
        <f t="array" ref="Q301">+_xlfn.IFS(P301="","",P301=#REF!,#REF!,P301=#REF!,#REF!,P301=#REF!,#REF!)</f>
        <v/>
      </c>
      <c r="R301" s="74"/>
      <c r="S301" s="53" t="str" cm="1">
        <f t="array" ref="S301">+_xlfn.IFS(R301="","",R301=#REF!,#REF!,R301=#REF!,#REF!)</f>
        <v/>
      </c>
      <c r="T301" s="73"/>
      <c r="U301" s="53" t="str" cm="1">
        <f t="array" ref="U301">+_xlfn.IFS(T301="","",T301=#REF!,#REF!,T301=#REF!,#REF!)</f>
        <v/>
      </c>
      <c r="V301" s="75"/>
      <c r="W301" s="117" t="str" cm="1">
        <f t="array" ref="W301">+_xlfn.IFS(V301="","",V301=#REF!,#REF!,V301=#REF!,#REF!,V301=#REF!,#REF!)</f>
        <v/>
      </c>
      <c r="X301" s="112" t="str">
        <f t="shared" si="2"/>
        <v/>
      </c>
      <c r="Y301" s="54" t="str" cm="1">
        <f t="array" ref="Y301">+_xlfn.IFS(X301="","",X301&lt;=#REF!,#REF!,X301&lt;=#REF!,#REF!,X301&lt;=#REF!,#REF!)</f>
        <v/>
      </c>
      <c r="Z301" s="109"/>
      <c r="AA301" s="104" t="str" cm="1">
        <f t="array" ref="AA301">+_xlfn.IFS(Z301="","",Z301=#REF!,#REF!,Z301=#REF!,#REF!,Z301=#REF!,#REF!)</f>
        <v/>
      </c>
      <c r="AB301" s="103" t="str" cm="1">
        <f t="array" ref="AB301">+_xlfn.IFS(AA301="","",AND(Y301=#REF!,AA301=#REF!),#REF!,AND(Y301=#REF!,AA301=#REF!),#REF!,AND(Y301=#REF!,AA301=#REF!),#REF!,AND(Y301=#REF!,AA301=#REF!),#REF!,AND(Y301=#REF!,AA301=#REF!),#REF!,AND(Y301=#REF!,AA301=#REF!),#REF!,AND(Y301=#REF!,AA301=#REF!),#REF!,AND(Y301=#REF!,AA301=#REF!),#REF!,AND(Y301=#REF!,AA301=#REF!),#REF!)</f>
        <v/>
      </c>
      <c r="AC301" s="104" t="str" cm="1">
        <f t="array" ref="AC301">+_xlfn.IFS(AB301="","",AB301=#REF!,#REF!,AB301=#REF!,#REF!,AB301=#REF!,#REF!)</f>
        <v/>
      </c>
      <c r="AD301" s="99" t="str" cm="1">
        <f t="array" ref="AD301">+_xlfn.IFS(AB301="","",AB301=#REF!,#REF!,AB301=#REF!,#REF!,AB301=#REF!,#REF!)</f>
        <v/>
      </c>
      <c r="AE301" s="766"/>
      <c r="AF301" s="758"/>
      <c r="AG301" s="740"/>
      <c r="AH301" s="742"/>
      <c r="AI301" s="744"/>
      <c r="AJ301" s="746"/>
      <c r="AK301" s="748"/>
      <c r="AL301" s="183"/>
      <c r="AM301" s="193"/>
      <c r="AN301" s="193"/>
      <c r="AO301" s="193"/>
      <c r="AP301" s="193"/>
      <c r="AQ301" s="193"/>
      <c r="AR301" s="183"/>
      <c r="AS301" s="183"/>
    </row>
    <row r="302" spans="1:45" ht="22.5" customHeight="1" x14ac:dyDescent="0.2">
      <c r="A302" s="758"/>
      <c r="B302" s="760"/>
      <c r="C302" s="819"/>
      <c r="D302" s="764"/>
      <c r="E302" s="819"/>
      <c r="F302" s="751"/>
      <c r="G302" s="753"/>
      <c r="H302" s="122" t="s">
        <v>244</v>
      </c>
      <c r="I302" s="123"/>
      <c r="J302" s="116"/>
      <c r="K302" s="52"/>
      <c r="L302" s="74"/>
      <c r="M302" s="53" t="str" cm="1">
        <f t="array" ref="M302">+_xlfn.IFS(L302="","",L302=#REF!,#REF!,L302=#REF!,#REF!)</f>
        <v/>
      </c>
      <c r="N302" s="74"/>
      <c r="O302" s="53" t="str" cm="1">
        <f t="array" ref="O302">+_xlfn.IFS(N302="","",N302=#REF!,#REF!,N302=#REF!,#REF!)</f>
        <v/>
      </c>
      <c r="P302" s="74"/>
      <c r="Q302" s="53" t="str" cm="1">
        <f t="array" ref="Q302">+_xlfn.IFS(P302="","",P302=#REF!,#REF!,P302=#REF!,#REF!,P302=#REF!,#REF!)</f>
        <v/>
      </c>
      <c r="R302" s="74"/>
      <c r="S302" s="53" t="str" cm="1">
        <f t="array" ref="S302">+_xlfn.IFS(R302="","",R302=#REF!,#REF!,R302=#REF!,#REF!)</f>
        <v/>
      </c>
      <c r="T302" s="73"/>
      <c r="U302" s="53" t="str" cm="1">
        <f t="array" ref="U302">+_xlfn.IFS(T302="","",T302=#REF!,#REF!,T302=#REF!,#REF!)</f>
        <v/>
      </c>
      <c r="V302" s="75"/>
      <c r="W302" s="117" t="str" cm="1">
        <f t="array" ref="W302">+_xlfn.IFS(V302="","",V302=#REF!,#REF!,V302=#REF!,#REF!,V302=#REF!,#REF!)</f>
        <v/>
      </c>
      <c r="X302" s="112" t="str">
        <f t="shared" si="2"/>
        <v/>
      </c>
      <c r="Y302" s="54" t="str" cm="1">
        <f t="array" ref="Y302">+_xlfn.IFS(X302="","",X302&lt;=#REF!,#REF!,X302&lt;=#REF!,#REF!,X302&lt;=#REF!,#REF!)</f>
        <v/>
      </c>
      <c r="Z302" s="109"/>
      <c r="AA302" s="104" t="str" cm="1">
        <f t="array" ref="AA302">+_xlfn.IFS(Z302="","",Z302=#REF!,#REF!,Z302=#REF!,#REF!,Z302=#REF!,#REF!)</f>
        <v/>
      </c>
      <c r="AB302" s="103" t="str" cm="1">
        <f t="array" ref="AB302">+_xlfn.IFS(AA302="","",AND(Y302=#REF!,AA302=#REF!),#REF!,AND(Y302=#REF!,AA302=#REF!),#REF!,AND(Y302=#REF!,AA302=#REF!),#REF!,AND(Y302=#REF!,AA302=#REF!),#REF!,AND(Y302=#REF!,AA302=#REF!),#REF!,AND(Y302=#REF!,AA302=#REF!),#REF!,AND(Y302=#REF!,AA302=#REF!),#REF!,AND(Y302=#REF!,AA302=#REF!),#REF!,AND(Y302=#REF!,AA302=#REF!),#REF!)</f>
        <v/>
      </c>
      <c r="AC302" s="104" t="str" cm="1">
        <f t="array" ref="AC302">+_xlfn.IFS(AB302="","",AB302=#REF!,#REF!,AB302=#REF!,#REF!,AB302=#REF!,#REF!)</f>
        <v/>
      </c>
      <c r="AD302" s="99" t="str" cm="1">
        <f t="array" ref="AD302">+_xlfn.IFS(AB302="","",AB302=#REF!,#REF!,AB302=#REF!,#REF!,AB302=#REF!,#REF!)</f>
        <v/>
      </c>
      <c r="AE302" s="766"/>
      <c r="AF302" s="758"/>
      <c r="AG302" s="740"/>
      <c r="AH302" s="742"/>
      <c r="AI302" s="744"/>
      <c r="AJ302" s="746"/>
      <c r="AK302" s="748"/>
      <c r="AL302" s="183"/>
      <c r="AM302" s="193"/>
      <c r="AN302" s="193"/>
      <c r="AO302" s="193"/>
      <c r="AP302" s="193"/>
      <c r="AQ302" s="193"/>
      <c r="AR302" s="183"/>
      <c r="AS302" s="183"/>
    </row>
    <row r="303" spans="1:45" ht="22.5" customHeight="1" x14ac:dyDescent="0.2">
      <c r="A303" s="758"/>
      <c r="B303" s="760"/>
      <c r="C303" s="819"/>
      <c r="D303" s="764"/>
      <c r="E303" s="819"/>
      <c r="F303" s="752"/>
      <c r="G303" s="754"/>
      <c r="H303" s="122" t="s">
        <v>245</v>
      </c>
      <c r="I303" s="123"/>
      <c r="J303" s="116"/>
      <c r="K303" s="52"/>
      <c r="L303" s="74"/>
      <c r="M303" s="53" t="str" cm="1">
        <f t="array" ref="M303">+_xlfn.IFS(L303="","",L303=#REF!,#REF!,L303=#REF!,#REF!)</f>
        <v/>
      </c>
      <c r="N303" s="74"/>
      <c r="O303" s="53" t="str" cm="1">
        <f t="array" ref="O303">+_xlfn.IFS(N303="","",N303=#REF!,#REF!,N303=#REF!,#REF!)</f>
        <v/>
      </c>
      <c r="P303" s="74"/>
      <c r="Q303" s="53" t="str" cm="1">
        <f t="array" ref="Q303">+_xlfn.IFS(P303="","",P303=#REF!,#REF!,P303=#REF!,#REF!,P303=#REF!,#REF!)</f>
        <v/>
      </c>
      <c r="R303" s="74"/>
      <c r="S303" s="53" t="str" cm="1">
        <f t="array" ref="S303">+_xlfn.IFS(R303="","",R303=#REF!,#REF!,R303=#REF!,#REF!)</f>
        <v/>
      </c>
      <c r="T303" s="73"/>
      <c r="U303" s="53" t="str" cm="1">
        <f t="array" ref="U303">+_xlfn.IFS(T303="","",T303=#REF!,#REF!,T303=#REF!,#REF!)</f>
        <v/>
      </c>
      <c r="V303" s="75"/>
      <c r="W303" s="117" t="str" cm="1">
        <f t="array" ref="W303">+_xlfn.IFS(V303="","",V303=#REF!,#REF!,V303=#REF!,#REF!,V303=#REF!,#REF!)</f>
        <v/>
      </c>
      <c r="X303" s="112" t="str">
        <f t="shared" si="2"/>
        <v/>
      </c>
      <c r="Y303" s="54" t="str" cm="1">
        <f t="array" ref="Y303">+_xlfn.IFS(X303="","",X303&lt;=#REF!,#REF!,X303&lt;=#REF!,#REF!,X303&lt;=#REF!,#REF!)</f>
        <v/>
      </c>
      <c r="Z303" s="109"/>
      <c r="AA303" s="104" t="str" cm="1">
        <f t="array" ref="AA303">+_xlfn.IFS(Z303="","",Z303=#REF!,#REF!,Z303=#REF!,#REF!,Z303=#REF!,#REF!)</f>
        <v/>
      </c>
      <c r="AB303" s="103" t="str" cm="1">
        <f t="array" ref="AB303">+_xlfn.IFS(AA303="","",AND(Y303=#REF!,AA303=#REF!),#REF!,AND(Y303=#REF!,AA303=#REF!),#REF!,AND(Y303=#REF!,AA303=#REF!),#REF!,AND(Y303=#REF!,AA303=#REF!),#REF!,AND(Y303=#REF!,AA303=#REF!),#REF!,AND(Y303=#REF!,AA303=#REF!),#REF!,AND(Y303=#REF!,AA303=#REF!),#REF!,AND(Y303=#REF!,AA303=#REF!),#REF!,AND(Y303=#REF!,AA303=#REF!),#REF!)</f>
        <v/>
      </c>
      <c r="AC303" s="104" t="str" cm="1">
        <f t="array" ref="AC303">+_xlfn.IFS(AB303="","",AB303=#REF!,#REF!,AB303=#REF!,#REF!,AB303=#REF!,#REF!)</f>
        <v/>
      </c>
      <c r="AD303" s="99" t="str" cm="1">
        <f t="array" ref="AD303">+_xlfn.IFS(AB303="","",AB303=#REF!,#REF!,AB303=#REF!,#REF!,AB303=#REF!,#REF!)</f>
        <v/>
      </c>
      <c r="AE303" s="766"/>
      <c r="AF303" s="758"/>
      <c r="AG303" s="740"/>
      <c r="AH303" s="742"/>
      <c r="AI303" s="744"/>
      <c r="AJ303" s="746"/>
      <c r="AK303" s="748"/>
      <c r="AL303" s="183"/>
      <c r="AM303" s="193"/>
      <c r="AN303" s="193"/>
      <c r="AO303" s="193"/>
      <c r="AP303" s="193"/>
      <c r="AQ303" s="193"/>
      <c r="AR303" s="183"/>
      <c r="AS303" s="183"/>
    </row>
    <row r="304" spans="1:45" ht="22.5" customHeight="1" x14ac:dyDescent="0.2">
      <c r="A304" s="758"/>
      <c r="B304" s="760"/>
      <c r="C304" s="819"/>
      <c r="D304" s="764"/>
      <c r="E304" s="819"/>
      <c r="F304" s="750" t="s">
        <v>248</v>
      </c>
      <c r="G304" s="755"/>
      <c r="H304" s="122" t="s">
        <v>243</v>
      </c>
      <c r="I304" s="123"/>
      <c r="J304" s="116"/>
      <c r="K304" s="52"/>
      <c r="L304" s="74"/>
      <c r="M304" s="53" t="str" cm="1">
        <f t="array" ref="M304">+_xlfn.IFS(L304="","",L304=#REF!,#REF!,L304=#REF!,#REF!)</f>
        <v/>
      </c>
      <c r="N304" s="74"/>
      <c r="O304" s="53" t="str" cm="1">
        <f t="array" ref="O304">+_xlfn.IFS(N304="","",N304=#REF!,#REF!,N304=#REF!,#REF!)</f>
        <v/>
      </c>
      <c r="P304" s="74"/>
      <c r="Q304" s="53" t="str" cm="1">
        <f t="array" ref="Q304">+_xlfn.IFS(P304="","",P304=#REF!,#REF!,P304=#REF!,#REF!,P304=#REF!,#REF!)</f>
        <v/>
      </c>
      <c r="R304" s="74"/>
      <c r="S304" s="53" t="str" cm="1">
        <f t="array" ref="S304">+_xlfn.IFS(R304="","",R304=#REF!,#REF!,R304=#REF!,#REF!)</f>
        <v/>
      </c>
      <c r="T304" s="73"/>
      <c r="U304" s="53" t="str" cm="1">
        <f t="array" ref="U304">+_xlfn.IFS(T304="","",T304=#REF!,#REF!,T304=#REF!,#REF!)</f>
        <v/>
      </c>
      <c r="V304" s="75"/>
      <c r="W304" s="117" t="str" cm="1">
        <f t="array" ref="W304">+_xlfn.IFS(V304="","",V304=#REF!,#REF!,V304=#REF!,#REF!,V304=#REF!,#REF!)</f>
        <v/>
      </c>
      <c r="X304" s="112" t="str">
        <f t="shared" si="2"/>
        <v/>
      </c>
      <c r="Y304" s="54" t="str" cm="1">
        <f t="array" ref="Y304">+_xlfn.IFS(X304="","",X304&lt;=#REF!,#REF!,X304&lt;=#REF!,#REF!,X304&lt;=#REF!,#REF!)</f>
        <v/>
      </c>
      <c r="Z304" s="109"/>
      <c r="AA304" s="104" t="str" cm="1">
        <f t="array" ref="AA304">+_xlfn.IFS(Z304="","",Z304=#REF!,#REF!,Z304=#REF!,#REF!,Z304=#REF!,#REF!)</f>
        <v/>
      </c>
      <c r="AB304" s="103" t="str" cm="1">
        <f t="array" ref="AB304">+_xlfn.IFS(AA304="","",AND(Y304=#REF!,AA304=#REF!),#REF!,AND(Y304=#REF!,AA304=#REF!),#REF!,AND(Y304=#REF!,AA304=#REF!),#REF!,AND(Y304=#REF!,AA304=#REF!),#REF!,AND(Y304=#REF!,AA304=#REF!),#REF!,AND(Y304=#REF!,AA304=#REF!),#REF!,AND(Y304=#REF!,AA304=#REF!),#REF!,AND(Y304=#REF!,AA304=#REF!),#REF!,AND(Y304=#REF!,AA304=#REF!),#REF!)</f>
        <v/>
      </c>
      <c r="AC304" s="104" t="str" cm="1">
        <f t="array" ref="AC304">+_xlfn.IFS(AB304="","",AB304=#REF!,#REF!,AB304=#REF!,#REF!,AB304=#REF!,#REF!)</f>
        <v/>
      </c>
      <c r="AD304" s="99" t="str" cm="1">
        <f t="array" ref="AD304">+_xlfn.IFS(AB304="","",AB304=#REF!,#REF!,AB304=#REF!,#REF!,AB304=#REF!,#REF!)</f>
        <v/>
      </c>
      <c r="AE304" s="766"/>
      <c r="AF304" s="758"/>
      <c r="AG304" s="740"/>
      <c r="AH304" s="742"/>
      <c r="AI304" s="744"/>
      <c r="AJ304" s="746"/>
      <c r="AK304" s="748"/>
      <c r="AL304" s="183"/>
      <c r="AM304" s="193"/>
      <c r="AN304" s="193"/>
      <c r="AO304" s="193"/>
      <c r="AP304" s="193"/>
      <c r="AQ304" s="193"/>
      <c r="AR304" s="183"/>
      <c r="AS304" s="183"/>
    </row>
    <row r="305" spans="1:45" ht="22.5" customHeight="1" x14ac:dyDescent="0.2">
      <c r="A305" s="758"/>
      <c r="B305" s="760"/>
      <c r="C305" s="819"/>
      <c r="D305" s="764"/>
      <c r="E305" s="819"/>
      <c r="F305" s="751"/>
      <c r="G305" s="753"/>
      <c r="H305" s="122" t="s">
        <v>244</v>
      </c>
      <c r="I305" s="123"/>
      <c r="J305" s="116"/>
      <c r="K305" s="52"/>
      <c r="L305" s="74"/>
      <c r="M305" s="53" t="str" cm="1">
        <f t="array" ref="M305">+_xlfn.IFS(L305="","",L305=#REF!,#REF!,L305=#REF!,#REF!)</f>
        <v/>
      </c>
      <c r="N305" s="74"/>
      <c r="O305" s="53" t="str" cm="1">
        <f t="array" ref="O305">+_xlfn.IFS(N305="","",N305=#REF!,#REF!,N305=#REF!,#REF!)</f>
        <v/>
      </c>
      <c r="P305" s="74"/>
      <c r="Q305" s="53" t="str" cm="1">
        <f t="array" ref="Q305">+_xlfn.IFS(P305="","",P305=#REF!,#REF!,P305=#REF!,#REF!,P305=#REF!,#REF!)</f>
        <v/>
      </c>
      <c r="R305" s="74"/>
      <c r="S305" s="53" t="str" cm="1">
        <f t="array" ref="S305">+_xlfn.IFS(R305="","",R305=#REF!,#REF!,R305=#REF!,#REF!)</f>
        <v/>
      </c>
      <c r="T305" s="73"/>
      <c r="U305" s="53" t="str" cm="1">
        <f t="array" ref="U305">+_xlfn.IFS(T305="","",T305=#REF!,#REF!,T305=#REF!,#REF!)</f>
        <v/>
      </c>
      <c r="V305" s="75"/>
      <c r="W305" s="117" t="str" cm="1">
        <f t="array" ref="W305">+_xlfn.IFS(V305="","",V305=#REF!,#REF!,V305=#REF!,#REF!,V305=#REF!,#REF!)</f>
        <v/>
      </c>
      <c r="X305" s="112" t="str">
        <f t="shared" si="2"/>
        <v/>
      </c>
      <c r="Y305" s="54" t="str" cm="1">
        <f t="array" ref="Y305">+_xlfn.IFS(X305="","",X305&lt;=#REF!,#REF!,X305&lt;=#REF!,#REF!,X305&lt;=#REF!,#REF!)</f>
        <v/>
      </c>
      <c r="Z305" s="109"/>
      <c r="AA305" s="104" t="str" cm="1">
        <f t="array" ref="AA305">+_xlfn.IFS(Z305="","",Z305=#REF!,#REF!,Z305=#REF!,#REF!,Z305=#REF!,#REF!)</f>
        <v/>
      </c>
      <c r="AB305" s="103" t="str" cm="1">
        <f t="array" ref="AB305">+_xlfn.IFS(AA305="","",AND(Y305=#REF!,AA305=#REF!),#REF!,AND(Y305=#REF!,AA305=#REF!),#REF!,AND(Y305=#REF!,AA305=#REF!),#REF!,AND(Y305=#REF!,AA305=#REF!),#REF!,AND(Y305=#REF!,AA305=#REF!),#REF!,AND(Y305=#REF!,AA305=#REF!),#REF!,AND(Y305=#REF!,AA305=#REF!),#REF!,AND(Y305=#REF!,AA305=#REF!),#REF!,AND(Y305=#REF!,AA305=#REF!),#REF!)</f>
        <v/>
      </c>
      <c r="AC305" s="104" t="str" cm="1">
        <f t="array" ref="AC305">+_xlfn.IFS(AB305="","",AB305=#REF!,#REF!,AB305=#REF!,#REF!,AB305=#REF!,#REF!)</f>
        <v/>
      </c>
      <c r="AD305" s="99" t="str" cm="1">
        <f t="array" ref="AD305">+_xlfn.IFS(AB305="","",AB305=#REF!,#REF!,AB305=#REF!,#REF!,AB305=#REF!,#REF!)</f>
        <v/>
      </c>
      <c r="AE305" s="766"/>
      <c r="AF305" s="758"/>
      <c r="AG305" s="740"/>
      <c r="AH305" s="742"/>
      <c r="AI305" s="744"/>
      <c r="AJ305" s="746"/>
      <c r="AK305" s="748"/>
      <c r="AL305" s="183"/>
      <c r="AM305" s="193"/>
      <c r="AN305" s="193"/>
      <c r="AO305" s="193"/>
      <c r="AP305" s="193"/>
      <c r="AQ305" s="193"/>
      <c r="AR305" s="183"/>
      <c r="AS305" s="183"/>
    </row>
    <row r="306" spans="1:45" ht="22.5" customHeight="1" x14ac:dyDescent="0.2">
      <c r="A306" s="758"/>
      <c r="B306" s="760"/>
      <c r="C306" s="819"/>
      <c r="D306" s="764"/>
      <c r="E306" s="819"/>
      <c r="F306" s="752"/>
      <c r="G306" s="754"/>
      <c r="H306" s="122" t="s">
        <v>245</v>
      </c>
      <c r="I306" s="123"/>
      <c r="J306" s="116"/>
      <c r="K306" s="52"/>
      <c r="L306" s="74"/>
      <c r="M306" s="53" t="str" cm="1">
        <f t="array" ref="M306">+_xlfn.IFS(L306="","",L306=#REF!,#REF!,L306=#REF!,#REF!)</f>
        <v/>
      </c>
      <c r="N306" s="74"/>
      <c r="O306" s="53" t="str" cm="1">
        <f t="array" ref="O306">+_xlfn.IFS(N306="","",N306=#REF!,#REF!,N306=#REF!,#REF!)</f>
        <v/>
      </c>
      <c r="P306" s="74"/>
      <c r="Q306" s="53" t="str" cm="1">
        <f t="array" ref="Q306">+_xlfn.IFS(P306="","",P306=#REF!,#REF!,P306=#REF!,#REF!,P306=#REF!,#REF!)</f>
        <v/>
      </c>
      <c r="R306" s="74"/>
      <c r="S306" s="53" t="str" cm="1">
        <f t="array" ref="S306">+_xlfn.IFS(R306="","",R306=#REF!,#REF!,R306=#REF!,#REF!)</f>
        <v/>
      </c>
      <c r="T306" s="73"/>
      <c r="U306" s="53" t="str" cm="1">
        <f t="array" ref="U306">+_xlfn.IFS(T306="","",T306=#REF!,#REF!,T306=#REF!,#REF!)</f>
        <v/>
      </c>
      <c r="V306" s="75"/>
      <c r="W306" s="117" t="str" cm="1">
        <f t="array" ref="W306">+_xlfn.IFS(V306="","",V306=#REF!,#REF!,V306=#REF!,#REF!,V306=#REF!,#REF!)</f>
        <v/>
      </c>
      <c r="X306" s="112" t="str">
        <f t="shared" si="2"/>
        <v/>
      </c>
      <c r="Y306" s="54" t="str" cm="1">
        <f t="array" ref="Y306">+_xlfn.IFS(X306="","",X306&lt;=#REF!,#REF!,X306&lt;=#REF!,#REF!,X306&lt;=#REF!,#REF!)</f>
        <v/>
      </c>
      <c r="Z306" s="109"/>
      <c r="AA306" s="104" t="str" cm="1">
        <f t="array" ref="AA306">+_xlfn.IFS(Z306="","",Z306=#REF!,#REF!,Z306=#REF!,#REF!,Z306=#REF!,#REF!)</f>
        <v/>
      </c>
      <c r="AB306" s="103" t="str" cm="1">
        <f t="array" ref="AB306">+_xlfn.IFS(AA306="","",AND(Y306=#REF!,AA306=#REF!),#REF!,AND(Y306=#REF!,AA306=#REF!),#REF!,AND(Y306=#REF!,AA306=#REF!),#REF!,AND(Y306=#REF!,AA306=#REF!),#REF!,AND(Y306=#REF!,AA306=#REF!),#REF!,AND(Y306=#REF!,AA306=#REF!),#REF!,AND(Y306=#REF!,AA306=#REF!),#REF!,AND(Y306=#REF!,AA306=#REF!),#REF!,AND(Y306=#REF!,AA306=#REF!),#REF!)</f>
        <v/>
      </c>
      <c r="AC306" s="104" t="str" cm="1">
        <f t="array" ref="AC306">+_xlfn.IFS(AB306="","",AB306=#REF!,#REF!,AB306=#REF!,#REF!,AB306=#REF!,#REF!)</f>
        <v/>
      </c>
      <c r="AD306" s="99" t="str" cm="1">
        <f t="array" ref="AD306">+_xlfn.IFS(AB306="","",AB306=#REF!,#REF!,AB306=#REF!,#REF!,AB306=#REF!,#REF!)</f>
        <v/>
      </c>
      <c r="AE306" s="766"/>
      <c r="AF306" s="758"/>
      <c r="AG306" s="740"/>
      <c r="AH306" s="742"/>
      <c r="AI306" s="744"/>
      <c r="AJ306" s="746"/>
      <c r="AK306" s="748"/>
      <c r="AL306" s="183"/>
      <c r="AM306" s="193"/>
      <c r="AN306" s="193"/>
      <c r="AO306" s="193"/>
      <c r="AP306" s="193"/>
      <c r="AQ306" s="193"/>
      <c r="AR306" s="183"/>
      <c r="AS306" s="183"/>
    </row>
    <row r="307" spans="1:45" ht="22.5" customHeight="1" x14ac:dyDescent="0.2">
      <c r="A307" s="758"/>
      <c r="B307" s="760"/>
      <c r="C307" s="819"/>
      <c r="D307" s="764"/>
      <c r="E307" s="819"/>
      <c r="F307" s="750" t="s">
        <v>249</v>
      </c>
      <c r="G307" s="755"/>
      <c r="H307" s="122" t="s">
        <v>243</v>
      </c>
      <c r="I307" s="123"/>
      <c r="J307" s="116"/>
      <c r="K307" s="52"/>
      <c r="L307" s="74"/>
      <c r="M307" s="53" t="str" cm="1">
        <f t="array" ref="M307">+_xlfn.IFS(L307="","",L307=#REF!,#REF!,L307=#REF!,#REF!)</f>
        <v/>
      </c>
      <c r="N307" s="74"/>
      <c r="O307" s="53" t="str" cm="1">
        <f t="array" ref="O307">+_xlfn.IFS(N307="","",N307=#REF!,#REF!,N307=#REF!,#REF!)</f>
        <v/>
      </c>
      <c r="P307" s="74"/>
      <c r="Q307" s="53" t="str" cm="1">
        <f t="array" ref="Q307">+_xlfn.IFS(P307="","",P307=#REF!,#REF!,P307=#REF!,#REF!,P307=#REF!,#REF!)</f>
        <v/>
      </c>
      <c r="R307" s="74"/>
      <c r="S307" s="53" t="str" cm="1">
        <f t="array" ref="S307">+_xlfn.IFS(R307="","",R307=#REF!,#REF!,R307=#REF!,#REF!)</f>
        <v/>
      </c>
      <c r="T307" s="73"/>
      <c r="U307" s="53" t="str" cm="1">
        <f t="array" ref="U307">+_xlfn.IFS(T307="","",T307=#REF!,#REF!,T307=#REF!,#REF!)</f>
        <v/>
      </c>
      <c r="V307" s="75"/>
      <c r="W307" s="117" t="str" cm="1">
        <f t="array" ref="W307">+_xlfn.IFS(V307="","",V307=#REF!,#REF!,V307=#REF!,#REF!,V307=#REF!,#REF!)</f>
        <v/>
      </c>
      <c r="X307" s="112" t="str">
        <f t="shared" si="2"/>
        <v/>
      </c>
      <c r="Y307" s="54" t="str" cm="1">
        <f t="array" ref="Y307">+_xlfn.IFS(X307="","",X307&lt;=#REF!,#REF!,X307&lt;=#REF!,#REF!,X307&lt;=#REF!,#REF!)</f>
        <v/>
      </c>
      <c r="Z307" s="109"/>
      <c r="AA307" s="104" t="str" cm="1">
        <f t="array" ref="AA307">+_xlfn.IFS(Z307="","",Z307=#REF!,#REF!,Z307=#REF!,#REF!,Z307=#REF!,#REF!)</f>
        <v/>
      </c>
      <c r="AB307" s="103" t="str" cm="1">
        <f t="array" ref="AB307">+_xlfn.IFS(AA307="","",AND(Y307=#REF!,AA307=#REF!),#REF!,AND(Y307=#REF!,AA307=#REF!),#REF!,AND(Y307=#REF!,AA307=#REF!),#REF!,AND(Y307=#REF!,AA307=#REF!),#REF!,AND(Y307=#REF!,AA307=#REF!),#REF!,AND(Y307=#REF!,AA307=#REF!),#REF!,AND(Y307=#REF!,AA307=#REF!),#REF!,AND(Y307=#REF!,AA307=#REF!),#REF!,AND(Y307=#REF!,AA307=#REF!),#REF!)</f>
        <v/>
      </c>
      <c r="AC307" s="104" t="str" cm="1">
        <f t="array" ref="AC307">+_xlfn.IFS(AB307="","",AB307=#REF!,#REF!,AB307=#REF!,#REF!,AB307=#REF!,#REF!)</f>
        <v/>
      </c>
      <c r="AD307" s="99" t="str" cm="1">
        <f t="array" ref="AD307">+_xlfn.IFS(AB307="","",AB307=#REF!,#REF!,AB307=#REF!,#REF!,AB307=#REF!,#REF!)</f>
        <v/>
      </c>
      <c r="AE307" s="766"/>
      <c r="AF307" s="758"/>
      <c r="AG307" s="740"/>
      <c r="AH307" s="742"/>
      <c r="AI307" s="744"/>
      <c r="AJ307" s="746"/>
      <c r="AK307" s="748"/>
      <c r="AL307" s="183"/>
      <c r="AM307" s="193"/>
      <c r="AN307" s="193"/>
      <c r="AO307" s="193"/>
      <c r="AP307" s="193"/>
      <c r="AQ307" s="193"/>
      <c r="AR307" s="183"/>
      <c r="AS307" s="183"/>
    </row>
    <row r="308" spans="1:45" ht="22.5" customHeight="1" x14ac:dyDescent="0.2">
      <c r="A308" s="758"/>
      <c r="B308" s="760"/>
      <c r="C308" s="819"/>
      <c r="D308" s="764"/>
      <c r="E308" s="819"/>
      <c r="F308" s="751"/>
      <c r="G308" s="753"/>
      <c r="H308" s="122" t="s">
        <v>244</v>
      </c>
      <c r="I308" s="123"/>
      <c r="J308" s="116"/>
      <c r="K308" s="52"/>
      <c r="L308" s="74"/>
      <c r="M308" s="53" t="str" cm="1">
        <f t="array" ref="M308">+_xlfn.IFS(L308="","",L308=#REF!,#REF!,L308=#REF!,#REF!)</f>
        <v/>
      </c>
      <c r="N308" s="74"/>
      <c r="O308" s="53" t="str" cm="1">
        <f t="array" ref="O308">+_xlfn.IFS(N308="","",N308=#REF!,#REF!,N308=#REF!,#REF!)</f>
        <v/>
      </c>
      <c r="P308" s="74"/>
      <c r="Q308" s="53" t="str" cm="1">
        <f t="array" ref="Q308">+_xlfn.IFS(P308="","",P308=#REF!,#REF!,P308=#REF!,#REF!,P308=#REF!,#REF!)</f>
        <v/>
      </c>
      <c r="R308" s="74"/>
      <c r="S308" s="53" t="str" cm="1">
        <f t="array" ref="S308">+_xlfn.IFS(R308="","",R308=#REF!,#REF!,R308=#REF!,#REF!)</f>
        <v/>
      </c>
      <c r="T308" s="73"/>
      <c r="U308" s="53" t="str" cm="1">
        <f t="array" ref="U308">+_xlfn.IFS(T308="","",T308=#REF!,#REF!,T308=#REF!,#REF!)</f>
        <v/>
      </c>
      <c r="V308" s="75"/>
      <c r="W308" s="117" t="str" cm="1">
        <f t="array" ref="W308">+_xlfn.IFS(V308="","",V308=#REF!,#REF!,V308=#REF!,#REF!,V308=#REF!,#REF!)</f>
        <v/>
      </c>
      <c r="X308" s="112" t="str">
        <f t="shared" si="2"/>
        <v/>
      </c>
      <c r="Y308" s="54" t="str" cm="1">
        <f t="array" ref="Y308">+_xlfn.IFS(X308="","",X308&lt;=#REF!,#REF!,X308&lt;=#REF!,#REF!,X308&lt;=#REF!,#REF!)</f>
        <v/>
      </c>
      <c r="Z308" s="109"/>
      <c r="AA308" s="104" t="str" cm="1">
        <f t="array" ref="AA308">+_xlfn.IFS(Z308="","",Z308=#REF!,#REF!,Z308=#REF!,#REF!,Z308=#REF!,#REF!)</f>
        <v/>
      </c>
      <c r="AB308" s="103" t="str" cm="1">
        <f t="array" ref="AB308">+_xlfn.IFS(AA308="","",AND(Y308=#REF!,AA308=#REF!),#REF!,AND(Y308=#REF!,AA308=#REF!),#REF!,AND(Y308=#REF!,AA308=#REF!),#REF!,AND(Y308=#REF!,AA308=#REF!),#REF!,AND(Y308=#REF!,AA308=#REF!),#REF!,AND(Y308=#REF!,AA308=#REF!),#REF!,AND(Y308=#REF!,AA308=#REF!),#REF!,AND(Y308=#REF!,AA308=#REF!),#REF!,AND(Y308=#REF!,AA308=#REF!),#REF!)</f>
        <v/>
      </c>
      <c r="AC308" s="104" t="str" cm="1">
        <f t="array" ref="AC308">+_xlfn.IFS(AB308="","",AB308=#REF!,#REF!,AB308=#REF!,#REF!,AB308=#REF!,#REF!)</f>
        <v/>
      </c>
      <c r="AD308" s="99" t="str" cm="1">
        <f t="array" ref="AD308">+_xlfn.IFS(AB308="","",AB308=#REF!,#REF!,AB308=#REF!,#REF!,AB308=#REF!,#REF!)</f>
        <v/>
      </c>
      <c r="AE308" s="766"/>
      <c r="AF308" s="758"/>
      <c r="AG308" s="740"/>
      <c r="AH308" s="742"/>
      <c r="AI308" s="744"/>
      <c r="AJ308" s="746"/>
      <c r="AK308" s="748"/>
      <c r="AL308" s="183"/>
      <c r="AM308" s="193"/>
      <c r="AN308" s="193"/>
      <c r="AO308" s="193"/>
      <c r="AP308" s="193"/>
      <c r="AQ308" s="193"/>
      <c r="AR308" s="183"/>
      <c r="AS308" s="183"/>
    </row>
    <row r="309" spans="1:45" ht="22.5" customHeight="1" thickBot="1" x14ac:dyDescent="0.25">
      <c r="A309" s="759"/>
      <c r="B309" s="761"/>
      <c r="C309" s="820"/>
      <c r="D309" s="765"/>
      <c r="E309" s="820"/>
      <c r="F309" s="756"/>
      <c r="G309" s="757"/>
      <c r="H309" s="124" t="s">
        <v>245</v>
      </c>
      <c r="I309" s="125"/>
      <c r="J309" s="118"/>
      <c r="K309" s="87"/>
      <c r="L309" s="88"/>
      <c r="M309" s="89" t="str" cm="1">
        <f t="array" ref="M309">+_xlfn.IFS(L309="","",L309=#REF!,#REF!,L309=#REF!,#REF!)</f>
        <v/>
      </c>
      <c r="N309" s="88"/>
      <c r="O309" s="89" t="str" cm="1">
        <f t="array" ref="O309">+_xlfn.IFS(N309="","",N309=#REF!,#REF!,N309=#REF!,#REF!)</f>
        <v/>
      </c>
      <c r="P309" s="88"/>
      <c r="Q309" s="89" t="str" cm="1">
        <f t="array" ref="Q309">+_xlfn.IFS(P309="","",P309=#REF!,#REF!,P309=#REF!,#REF!,P309=#REF!,#REF!)</f>
        <v/>
      </c>
      <c r="R309" s="88"/>
      <c r="S309" s="89" t="str" cm="1">
        <f t="array" ref="S309">+_xlfn.IFS(R309="","",R309=#REF!,#REF!,R309=#REF!,#REF!)</f>
        <v/>
      </c>
      <c r="T309" s="86"/>
      <c r="U309" s="89" t="str" cm="1">
        <f t="array" ref="U309">+_xlfn.IFS(T309="","",T309=#REF!,#REF!,T309=#REF!,#REF!)</f>
        <v/>
      </c>
      <c r="V309" s="90"/>
      <c r="W309" s="119" t="str" cm="1">
        <f t="array" ref="W309">+_xlfn.IFS(V309="","",V309=#REF!,#REF!,V309=#REF!,#REF!,V309=#REF!,#REF!)</f>
        <v/>
      </c>
      <c r="X309" s="113" t="str">
        <f t="shared" si="2"/>
        <v/>
      </c>
      <c r="Y309" s="92" t="str" cm="1">
        <f t="array" ref="Y309">+_xlfn.IFS(X309="","",X309&lt;=#REF!,#REF!,X309&lt;=#REF!,#REF!,X309&lt;=#REF!,#REF!)</f>
        <v/>
      </c>
      <c r="Z309" s="110"/>
      <c r="AA309" s="106" t="str" cm="1">
        <f t="array" ref="AA309">+_xlfn.IFS(Z309="","",Z309=#REF!,#REF!,Z309=#REF!,#REF!,Z309=#REF!,#REF!)</f>
        <v/>
      </c>
      <c r="AB309" s="105" t="str" cm="1">
        <f t="array" ref="AB309">+_xlfn.IFS(AA309="","",AND(Y309=#REF!,AA309=#REF!),#REF!,AND(Y309=#REF!,AA309=#REF!),#REF!,AND(Y309=#REF!,AA309=#REF!),#REF!,AND(Y309=#REF!,AA309=#REF!),#REF!,AND(Y309=#REF!,AA309=#REF!),#REF!,AND(Y309=#REF!,AA309=#REF!),#REF!,AND(Y309=#REF!,AA309=#REF!),#REF!,AND(Y309=#REF!,AA309=#REF!),#REF!,AND(Y309=#REF!,AA309=#REF!),#REF!)</f>
        <v/>
      </c>
      <c r="AC309" s="106" t="str" cm="1">
        <f t="array" ref="AC309">+_xlfn.IFS(AB309="","",AB309=#REF!,#REF!,AB309=#REF!,#REF!,AB309=#REF!,#REF!)</f>
        <v/>
      </c>
      <c r="AD309" s="100" t="str" cm="1">
        <f t="array" ref="AD309">+_xlfn.IFS(AB309="","",AB309=#REF!,#REF!,AB309=#REF!,#REF!,AB309=#REF!,#REF!)</f>
        <v/>
      </c>
      <c r="AE309" s="767"/>
      <c r="AF309" s="759"/>
      <c r="AG309" s="741"/>
      <c r="AH309" s="743"/>
      <c r="AI309" s="745"/>
      <c r="AJ309" s="747"/>
      <c r="AK309" s="749"/>
      <c r="AL309" s="183"/>
      <c r="AM309" s="193"/>
      <c r="AN309" s="193"/>
      <c r="AO309" s="193"/>
      <c r="AP309" s="193"/>
      <c r="AQ309" s="193"/>
      <c r="AR309" s="183"/>
      <c r="AS309" s="183"/>
    </row>
    <row r="310" spans="1:45" ht="22.5" customHeight="1" x14ac:dyDescent="0.2">
      <c r="A310" s="758" t="str">
        <f>'2 Contexto e Identificación'!$A$30</f>
        <v>R19</v>
      </c>
      <c r="B310" s="760" t="str">
        <f>+'2 Contexto e Identificación'!$E$30</f>
        <v xml:space="preserve">  </v>
      </c>
      <c r="C310" s="819">
        <f>+'5 Mapa Calor Inherente'!$C$30</f>
        <v>0</v>
      </c>
      <c r="D310" s="764">
        <f>+'5 Mapa Calor Inherente'!$D$30</f>
        <v>0</v>
      </c>
      <c r="E310" s="819">
        <f>+'5 Mapa Calor Inherente'!$E$30</f>
        <v>0</v>
      </c>
      <c r="F310" s="751" t="s">
        <v>242</v>
      </c>
      <c r="G310" s="753"/>
      <c r="H310" s="120" t="s">
        <v>243</v>
      </c>
      <c r="I310" s="121"/>
      <c r="J310" s="114"/>
      <c r="K310" s="60"/>
      <c r="L310" s="94"/>
      <c r="M310" s="95" t="str" cm="1">
        <f t="array" ref="M310">+_xlfn.IFS(L310="","",L310=#REF!,#REF!,L310=#REF!,#REF!)</f>
        <v/>
      </c>
      <c r="N310" s="94"/>
      <c r="O310" s="95" t="str" cm="1">
        <f t="array" ref="O310">+_xlfn.IFS(N310="","",N310=#REF!,#REF!,N310=#REF!,#REF!)</f>
        <v/>
      </c>
      <c r="P310" s="94"/>
      <c r="Q310" s="95" t="str" cm="1">
        <f t="array" ref="Q310">+_xlfn.IFS(P310="","",P310=#REF!,#REF!,P310=#REF!,#REF!,P310=#REF!,#REF!)</f>
        <v/>
      </c>
      <c r="R310" s="94"/>
      <c r="S310" s="95" t="str" cm="1">
        <f t="array" ref="S310">+_xlfn.IFS(R310="","",R310=#REF!,#REF!,R310=#REF!,#REF!)</f>
        <v/>
      </c>
      <c r="T310" s="93"/>
      <c r="U310" s="95" t="str" cm="1">
        <f t="array" ref="U310">+_xlfn.IFS(T310="","",T310=#REF!,#REF!,T310=#REF!,#REF!)</f>
        <v/>
      </c>
      <c r="V310" s="96"/>
      <c r="W310" s="115" t="str" cm="1">
        <f t="array" ref="W310">+_xlfn.IFS(V310="","",V310=#REF!,#REF!,V310=#REF!,#REF!,V310=#REF!,#REF!)</f>
        <v/>
      </c>
      <c r="X310" s="111" t="str">
        <f t="shared" si="2"/>
        <v/>
      </c>
      <c r="Y310" s="97" t="str" cm="1">
        <f t="array" ref="Y310">+_xlfn.IFS(X310="","",X310&lt;=#REF!,#REF!,X310&lt;=#REF!,#REF!,X310&lt;=#REF!,#REF!)</f>
        <v/>
      </c>
      <c r="Z310" s="108"/>
      <c r="AA310" s="102" t="str" cm="1">
        <f t="array" ref="AA310">+_xlfn.IFS(Z310="","",Z310=#REF!,#REF!,Z310=#REF!,#REF!,Z310=#REF!,#REF!)</f>
        <v/>
      </c>
      <c r="AB310" s="101" t="str" cm="1">
        <f t="array" ref="AB310">+_xlfn.IFS(AA310="","",AND(Y310=#REF!,AA310=#REF!),#REF!,AND(Y310=#REF!,AA310=#REF!),#REF!,AND(Y310=#REF!,AA310=#REF!),#REF!,AND(Y310=#REF!,AA310=#REF!),#REF!,AND(Y310=#REF!,AA310=#REF!),#REF!,AND(Y310=#REF!,AA310=#REF!),#REF!,AND(Y310=#REF!,AA310=#REF!),#REF!,AND(Y310=#REF!,AA310=#REF!),#REF!,AND(Y310=#REF!,AA310=#REF!),#REF!)</f>
        <v/>
      </c>
      <c r="AC310" s="102" t="str" cm="1">
        <f t="array" ref="AC310">+_xlfn.IFS(AB310="","",AB310=#REF!,#REF!,AB310=#REF!,#REF!,AB310=#REF!,#REF!)</f>
        <v/>
      </c>
      <c r="AD310" s="98" t="str" cm="1">
        <f t="array" ref="AD310">+_xlfn.IFS(AB310="","",AB310=#REF!,#REF!,AB310=#REF!,#REF!,AB310=#REF!,#REF!)</f>
        <v/>
      </c>
      <c r="AE310" s="766" t="str">
        <f>+IF(AC310="","",AVERAGE(AC310:AC324))</f>
        <v/>
      </c>
      <c r="AF310" s="758" t="str" cm="1">
        <f t="array" ref="AF310">+_xlfn.IFS(AE310="","",AE310=#REF!,#REF!,AE310&gt;=#REF!,#REF!,AE310&gt;=#REF!,#REF!)</f>
        <v/>
      </c>
      <c r="AG310" s="740" t="str">
        <f>+IF(AF310="","",#REF!)</f>
        <v/>
      </c>
      <c r="AH310" s="742" t="str" cm="1">
        <f t="array" ref="AH310">+_xlfn.IFS(AG310="","",AG310=#REF!,#REF!,AND(AF310=#REF!,AG310=#REF!),#REF!,AND(AF310=#REF!,AG310=#REF!),#REF!,AND(AF310=#REF!,AG310=#REF!),#REF!)</f>
        <v/>
      </c>
      <c r="AI310" s="744" t="str" cm="1">
        <f t="array" ref="AI310">+_xlfn.IFS(AH310="","",AH310=#REF!,C310,C310=#REF!,C310,AND(AH310=#REF!,C310=#REF!),#REF!,AND(AH310=#REF!,C310=#REF!),#REF!,AND(AH310=#REF!,C310=#REF!),#REF!,AND(AH310=#REF!,C310=#REF!),#REF!,AND(AH310=#REF!,C310=#REF!),#REF!,AND(AH310=#REF!,C310=#REF!),#REF!,AND(AH310=#REF!,C310=#REF!),#REF!,AND(AH310=#REF!,C310=#REF!),#REF!)</f>
        <v/>
      </c>
      <c r="AJ310" s="746">
        <f>+IF(D310="","",D310)</f>
        <v>0</v>
      </c>
      <c r="AK310" s="748" t="e">
        <f>+IF(AI310=#REF!,IF(AJ310=#REF!,#REF!,IF(AJ310=#REF!,#REF!,IF(AJ310=#REF!,#REF!,IF(AJ310=#REF!,#REF!,IF(AJ310=#REF!,#REF!))))),IF(AI310=#REF!,IF(AJ310=#REF!,#REF!,IF(AJ310=#REF!,#REF!,IF(AJ310=#REF!,#REF!,IF(AJ310=#REF!,#REF!,IF(AJ310=#REF!,#REF!))))),IF(AI310=#REF!,IF(AJ310=#REF!,#REF!,IF(AJ310=#REF!,#REF!,IF(AJ310=#REF!,#REF!,IF(AJ310=#REF!,#REF!,IF(AJ310=#REF!,#REF!))))),IF(AI310=#REF!,IF(AJ310=#REF!,#REF!,IF(AJ310=#REF!,#REF!,IF(AJ310=#REF!,#REF!,IF(AJ310=#REF!,#REF!,IF(AJ310=#REF!,#REF!))))),IF(AI310=#REF!,IF(AJ310=#REF!,#REF!,IF(AJ310=#REF!,#REF!,IF(AJ310=#REF!,#REF!,IF(AJ310=#REF!,#REF!,IF(AJ310=#REF!,#REF!))))),"")))))</f>
        <v>#REF!</v>
      </c>
      <c r="AL310" s="183"/>
      <c r="AM310" s="193"/>
      <c r="AN310" s="193"/>
      <c r="AO310" s="193"/>
      <c r="AP310" s="193"/>
      <c r="AQ310" s="193"/>
      <c r="AR310" s="183"/>
      <c r="AS310" s="183"/>
    </row>
    <row r="311" spans="1:45" ht="22.5" customHeight="1" x14ac:dyDescent="0.2">
      <c r="A311" s="758"/>
      <c r="B311" s="760"/>
      <c r="C311" s="819"/>
      <c r="D311" s="764"/>
      <c r="E311" s="819"/>
      <c r="F311" s="751"/>
      <c r="G311" s="753"/>
      <c r="H311" s="122" t="s">
        <v>244</v>
      </c>
      <c r="I311" s="123"/>
      <c r="J311" s="116"/>
      <c r="K311" s="52"/>
      <c r="L311" s="74"/>
      <c r="M311" s="53" t="str" cm="1">
        <f t="array" ref="M311">+_xlfn.IFS(L311="","",L311=#REF!,#REF!,L311=#REF!,#REF!)</f>
        <v/>
      </c>
      <c r="N311" s="74"/>
      <c r="O311" s="53" t="str" cm="1">
        <f t="array" ref="O311">+_xlfn.IFS(N311="","",N311=#REF!,#REF!,N311=#REF!,#REF!)</f>
        <v/>
      </c>
      <c r="P311" s="74"/>
      <c r="Q311" s="53" t="str" cm="1">
        <f t="array" ref="Q311">+_xlfn.IFS(P311="","",P311=#REF!,#REF!,P311=#REF!,#REF!,P311=#REF!,#REF!)</f>
        <v/>
      </c>
      <c r="R311" s="74"/>
      <c r="S311" s="53" t="str" cm="1">
        <f t="array" ref="S311">+_xlfn.IFS(R311="","",R311=#REF!,#REF!,R311=#REF!,#REF!)</f>
        <v/>
      </c>
      <c r="T311" s="73"/>
      <c r="U311" s="53" t="str" cm="1">
        <f t="array" ref="U311">+_xlfn.IFS(T311="","",T311=#REF!,#REF!,T311=#REF!,#REF!)</f>
        <v/>
      </c>
      <c r="V311" s="75"/>
      <c r="W311" s="117" t="str" cm="1">
        <f t="array" ref="W311">+_xlfn.IFS(V311="","",V311=#REF!,#REF!,V311=#REF!,#REF!,V311=#REF!,#REF!)</f>
        <v/>
      </c>
      <c r="X311" s="112" t="str">
        <f t="shared" si="2"/>
        <v/>
      </c>
      <c r="Y311" s="54" t="str" cm="1">
        <f t="array" ref="Y311">+_xlfn.IFS(X311="","",X311&lt;=#REF!,#REF!,X311&lt;=#REF!,#REF!,X311&lt;=#REF!,#REF!)</f>
        <v/>
      </c>
      <c r="Z311" s="109"/>
      <c r="AA311" s="104" t="str" cm="1">
        <f t="array" ref="AA311">+_xlfn.IFS(Z311="","",Z311=#REF!,#REF!,Z311=#REF!,#REF!,Z311=#REF!,#REF!)</f>
        <v/>
      </c>
      <c r="AB311" s="103" t="str" cm="1">
        <f t="array" ref="AB311">+_xlfn.IFS(AA311="","",AND(Y311=#REF!,AA311=#REF!),#REF!,AND(Y311=#REF!,AA311=#REF!),#REF!,AND(Y311=#REF!,AA311=#REF!),#REF!,AND(Y311=#REF!,AA311=#REF!),#REF!,AND(Y311=#REF!,AA311=#REF!),#REF!,AND(Y311=#REF!,AA311=#REF!),#REF!,AND(Y311=#REF!,AA311=#REF!),#REF!,AND(Y311=#REF!,AA311=#REF!),#REF!,AND(Y311=#REF!,AA311=#REF!),#REF!)</f>
        <v/>
      </c>
      <c r="AC311" s="104" t="str" cm="1">
        <f t="array" ref="AC311">+_xlfn.IFS(AB311="","",AB311=#REF!,#REF!,AB311=#REF!,#REF!,AB311=#REF!,#REF!)</f>
        <v/>
      </c>
      <c r="AD311" s="99" t="str" cm="1">
        <f t="array" ref="AD311">+_xlfn.IFS(AB311="","",AB311=#REF!,#REF!,AB311=#REF!,#REF!,AB311=#REF!,#REF!)</f>
        <v/>
      </c>
      <c r="AE311" s="766"/>
      <c r="AF311" s="758"/>
      <c r="AG311" s="740"/>
      <c r="AH311" s="742"/>
      <c r="AI311" s="744"/>
      <c r="AJ311" s="746"/>
      <c r="AK311" s="748"/>
      <c r="AL311" s="183"/>
      <c r="AM311" s="193"/>
      <c r="AN311" s="193"/>
      <c r="AO311" s="193"/>
      <c r="AP311" s="193"/>
      <c r="AQ311" s="193"/>
      <c r="AR311" s="183"/>
      <c r="AS311" s="183"/>
    </row>
    <row r="312" spans="1:45" ht="22.5" customHeight="1" x14ac:dyDescent="0.2">
      <c r="A312" s="758"/>
      <c r="B312" s="760"/>
      <c r="C312" s="819"/>
      <c r="D312" s="764"/>
      <c r="E312" s="819"/>
      <c r="F312" s="752"/>
      <c r="G312" s="754"/>
      <c r="H312" s="122" t="s">
        <v>245</v>
      </c>
      <c r="I312" s="123"/>
      <c r="J312" s="116"/>
      <c r="K312" s="52"/>
      <c r="L312" s="74"/>
      <c r="M312" s="53" t="str" cm="1">
        <f t="array" ref="M312">+_xlfn.IFS(L312="","",L312=#REF!,#REF!,L312=#REF!,#REF!)</f>
        <v/>
      </c>
      <c r="N312" s="74"/>
      <c r="O312" s="53" t="str" cm="1">
        <f t="array" ref="O312">+_xlfn.IFS(N312="","",N312=#REF!,#REF!,N312=#REF!,#REF!)</f>
        <v/>
      </c>
      <c r="P312" s="74"/>
      <c r="Q312" s="53" t="str" cm="1">
        <f t="array" ref="Q312">+_xlfn.IFS(P312="","",P312=#REF!,#REF!,P312=#REF!,#REF!,P312=#REF!,#REF!)</f>
        <v/>
      </c>
      <c r="R312" s="74"/>
      <c r="S312" s="53" t="str" cm="1">
        <f t="array" ref="S312">+_xlfn.IFS(R312="","",R312=#REF!,#REF!,R312=#REF!,#REF!)</f>
        <v/>
      </c>
      <c r="T312" s="73"/>
      <c r="U312" s="53" t="str" cm="1">
        <f t="array" ref="U312">+_xlfn.IFS(T312="","",T312=#REF!,#REF!,T312=#REF!,#REF!)</f>
        <v/>
      </c>
      <c r="V312" s="75"/>
      <c r="W312" s="117" t="str" cm="1">
        <f t="array" ref="W312">+_xlfn.IFS(V312="","",V312=#REF!,#REF!,V312=#REF!,#REF!,V312=#REF!,#REF!)</f>
        <v/>
      </c>
      <c r="X312" s="112" t="str">
        <f t="shared" si="2"/>
        <v/>
      </c>
      <c r="Y312" s="54" t="str" cm="1">
        <f t="array" ref="Y312">+_xlfn.IFS(X312="","",X312&lt;=#REF!,#REF!,X312&lt;=#REF!,#REF!,X312&lt;=#REF!,#REF!)</f>
        <v/>
      </c>
      <c r="Z312" s="109"/>
      <c r="AA312" s="104" t="str" cm="1">
        <f t="array" ref="AA312">+_xlfn.IFS(Z312="","",Z312=#REF!,#REF!,Z312=#REF!,#REF!,Z312=#REF!,#REF!)</f>
        <v/>
      </c>
      <c r="AB312" s="103" t="str" cm="1">
        <f t="array" ref="AB312">+_xlfn.IFS(AA312="","",AND(Y312=#REF!,AA312=#REF!),#REF!,AND(Y312=#REF!,AA312=#REF!),#REF!,AND(Y312=#REF!,AA312=#REF!),#REF!,AND(Y312=#REF!,AA312=#REF!),#REF!,AND(Y312=#REF!,AA312=#REF!),#REF!,AND(Y312=#REF!,AA312=#REF!),#REF!,AND(Y312=#REF!,AA312=#REF!),#REF!,AND(Y312=#REF!,AA312=#REF!),#REF!,AND(Y312=#REF!,AA312=#REF!),#REF!)</f>
        <v/>
      </c>
      <c r="AC312" s="104" t="str" cm="1">
        <f t="array" ref="AC312">+_xlfn.IFS(AB312="","",AB312=#REF!,#REF!,AB312=#REF!,#REF!,AB312=#REF!,#REF!)</f>
        <v/>
      </c>
      <c r="AD312" s="99" t="str" cm="1">
        <f t="array" ref="AD312">+_xlfn.IFS(AB312="","",AB312=#REF!,#REF!,AB312=#REF!,#REF!,AB312=#REF!,#REF!)</f>
        <v/>
      </c>
      <c r="AE312" s="766"/>
      <c r="AF312" s="758"/>
      <c r="AG312" s="740"/>
      <c r="AH312" s="742"/>
      <c r="AI312" s="744"/>
      <c r="AJ312" s="746"/>
      <c r="AK312" s="748"/>
      <c r="AL312" s="183"/>
      <c r="AM312" s="193"/>
      <c r="AN312" s="193"/>
      <c r="AO312" s="193"/>
      <c r="AP312" s="193"/>
      <c r="AQ312" s="193"/>
      <c r="AR312" s="183"/>
      <c r="AS312" s="183"/>
    </row>
    <row r="313" spans="1:45" ht="22.5" customHeight="1" x14ac:dyDescent="0.2">
      <c r="A313" s="758"/>
      <c r="B313" s="760"/>
      <c r="C313" s="819"/>
      <c r="D313" s="764"/>
      <c r="E313" s="819"/>
      <c r="F313" s="750" t="s">
        <v>246</v>
      </c>
      <c r="G313" s="755"/>
      <c r="H313" s="122" t="s">
        <v>243</v>
      </c>
      <c r="I313" s="123"/>
      <c r="J313" s="116"/>
      <c r="K313" s="52"/>
      <c r="L313" s="74"/>
      <c r="M313" s="53" t="str" cm="1">
        <f t="array" ref="M313">+_xlfn.IFS(L313="","",L313=#REF!,#REF!,L313=#REF!,#REF!)</f>
        <v/>
      </c>
      <c r="N313" s="74"/>
      <c r="O313" s="53" t="str" cm="1">
        <f t="array" ref="O313">+_xlfn.IFS(N313="","",N313=#REF!,#REF!,N313=#REF!,#REF!)</f>
        <v/>
      </c>
      <c r="P313" s="74"/>
      <c r="Q313" s="53" t="str" cm="1">
        <f t="array" ref="Q313">+_xlfn.IFS(P313="","",P313=#REF!,#REF!,P313=#REF!,#REF!,P313=#REF!,#REF!)</f>
        <v/>
      </c>
      <c r="R313" s="74"/>
      <c r="S313" s="53" t="str" cm="1">
        <f t="array" ref="S313">+_xlfn.IFS(R313="","",R313=#REF!,#REF!,R313=#REF!,#REF!)</f>
        <v/>
      </c>
      <c r="T313" s="73"/>
      <c r="U313" s="53" t="str" cm="1">
        <f t="array" ref="U313">+_xlfn.IFS(T313="","",T313=#REF!,#REF!,T313=#REF!,#REF!)</f>
        <v/>
      </c>
      <c r="V313" s="75"/>
      <c r="W313" s="117" t="str" cm="1">
        <f t="array" ref="W313">+_xlfn.IFS(V313="","",V313=#REF!,#REF!,V313=#REF!,#REF!,V313=#REF!,#REF!)</f>
        <v/>
      </c>
      <c r="X313" s="112" t="str">
        <f t="shared" si="2"/>
        <v/>
      </c>
      <c r="Y313" s="54" t="str" cm="1">
        <f t="array" ref="Y313">+_xlfn.IFS(X313="","",X313&lt;=#REF!,#REF!,X313&lt;=#REF!,#REF!,X313&lt;=#REF!,#REF!)</f>
        <v/>
      </c>
      <c r="Z313" s="109"/>
      <c r="AA313" s="104" t="str" cm="1">
        <f t="array" ref="AA313">+_xlfn.IFS(Z313="","",Z313=#REF!,#REF!,Z313=#REF!,#REF!,Z313=#REF!,#REF!)</f>
        <v/>
      </c>
      <c r="AB313" s="103" t="str" cm="1">
        <f t="array" ref="AB313">+_xlfn.IFS(AA313="","",AND(Y313=#REF!,AA313=#REF!),#REF!,AND(Y313=#REF!,AA313=#REF!),#REF!,AND(Y313=#REF!,AA313=#REF!),#REF!,AND(Y313=#REF!,AA313=#REF!),#REF!,AND(Y313=#REF!,AA313=#REF!),#REF!,AND(Y313=#REF!,AA313=#REF!),#REF!,AND(Y313=#REF!,AA313=#REF!),#REF!,AND(Y313=#REF!,AA313=#REF!),#REF!,AND(Y313=#REF!,AA313=#REF!),#REF!)</f>
        <v/>
      </c>
      <c r="AC313" s="104" t="str" cm="1">
        <f t="array" ref="AC313">+_xlfn.IFS(AB313="","",AB313=#REF!,#REF!,AB313=#REF!,#REF!,AB313=#REF!,#REF!)</f>
        <v/>
      </c>
      <c r="AD313" s="99" t="str" cm="1">
        <f t="array" ref="AD313">+_xlfn.IFS(AB313="","",AB313=#REF!,#REF!,AB313=#REF!,#REF!,AB313=#REF!,#REF!)</f>
        <v/>
      </c>
      <c r="AE313" s="766"/>
      <c r="AF313" s="758"/>
      <c r="AG313" s="740"/>
      <c r="AH313" s="742"/>
      <c r="AI313" s="744"/>
      <c r="AJ313" s="746"/>
      <c r="AK313" s="748"/>
      <c r="AL313" s="183"/>
      <c r="AM313" s="193"/>
      <c r="AN313" s="193"/>
      <c r="AO313" s="193"/>
      <c r="AP313" s="193"/>
      <c r="AQ313" s="193"/>
      <c r="AR313" s="183"/>
      <c r="AS313" s="183"/>
    </row>
    <row r="314" spans="1:45" ht="22.5" customHeight="1" x14ac:dyDescent="0.2">
      <c r="A314" s="758"/>
      <c r="B314" s="760"/>
      <c r="C314" s="819"/>
      <c r="D314" s="764"/>
      <c r="E314" s="819"/>
      <c r="F314" s="751"/>
      <c r="G314" s="753"/>
      <c r="H314" s="122" t="s">
        <v>244</v>
      </c>
      <c r="I314" s="123"/>
      <c r="J314" s="116"/>
      <c r="K314" s="52"/>
      <c r="L314" s="74"/>
      <c r="M314" s="53" t="str" cm="1">
        <f t="array" ref="M314">+_xlfn.IFS(L314="","",L314=#REF!,#REF!,L314=#REF!,#REF!)</f>
        <v/>
      </c>
      <c r="N314" s="74"/>
      <c r="O314" s="53" t="str" cm="1">
        <f t="array" ref="O314">+_xlfn.IFS(N314="","",N314=#REF!,#REF!,N314=#REF!,#REF!)</f>
        <v/>
      </c>
      <c r="P314" s="74"/>
      <c r="Q314" s="53" t="str" cm="1">
        <f t="array" ref="Q314">+_xlfn.IFS(P314="","",P314=#REF!,#REF!,P314=#REF!,#REF!,P314=#REF!,#REF!)</f>
        <v/>
      </c>
      <c r="R314" s="74"/>
      <c r="S314" s="53" t="str" cm="1">
        <f t="array" ref="S314">+_xlfn.IFS(R314="","",R314=#REF!,#REF!,R314=#REF!,#REF!)</f>
        <v/>
      </c>
      <c r="T314" s="73"/>
      <c r="U314" s="53" t="str" cm="1">
        <f t="array" ref="U314">+_xlfn.IFS(T314="","",T314=#REF!,#REF!,T314=#REF!,#REF!)</f>
        <v/>
      </c>
      <c r="V314" s="75"/>
      <c r="W314" s="117" t="str" cm="1">
        <f t="array" ref="W314">+_xlfn.IFS(V314="","",V314=#REF!,#REF!,V314=#REF!,#REF!,V314=#REF!,#REF!)</f>
        <v/>
      </c>
      <c r="X314" s="112" t="str">
        <f t="shared" si="2"/>
        <v/>
      </c>
      <c r="Y314" s="54" t="str" cm="1">
        <f t="array" ref="Y314">+_xlfn.IFS(X314="","",X314&lt;=#REF!,#REF!,X314&lt;=#REF!,#REF!,X314&lt;=#REF!,#REF!)</f>
        <v/>
      </c>
      <c r="Z314" s="109"/>
      <c r="AA314" s="104" t="str" cm="1">
        <f t="array" ref="AA314">+_xlfn.IFS(Z314="","",Z314=#REF!,#REF!,Z314=#REF!,#REF!,Z314=#REF!,#REF!)</f>
        <v/>
      </c>
      <c r="AB314" s="103" t="str" cm="1">
        <f t="array" ref="AB314">+_xlfn.IFS(AA314="","",AND(Y314=#REF!,AA314=#REF!),#REF!,AND(Y314=#REF!,AA314=#REF!),#REF!,AND(Y314=#REF!,AA314=#REF!),#REF!,AND(Y314=#REF!,AA314=#REF!),#REF!,AND(Y314=#REF!,AA314=#REF!),#REF!,AND(Y314=#REF!,AA314=#REF!),#REF!,AND(Y314=#REF!,AA314=#REF!),#REF!,AND(Y314=#REF!,AA314=#REF!),#REF!,AND(Y314=#REF!,AA314=#REF!),#REF!)</f>
        <v/>
      </c>
      <c r="AC314" s="104" t="str" cm="1">
        <f t="array" ref="AC314">+_xlfn.IFS(AB314="","",AB314=#REF!,#REF!,AB314=#REF!,#REF!,AB314=#REF!,#REF!)</f>
        <v/>
      </c>
      <c r="AD314" s="99" t="str" cm="1">
        <f t="array" ref="AD314">+_xlfn.IFS(AB314="","",AB314=#REF!,#REF!,AB314=#REF!,#REF!,AB314=#REF!,#REF!)</f>
        <v/>
      </c>
      <c r="AE314" s="766"/>
      <c r="AF314" s="758"/>
      <c r="AG314" s="740"/>
      <c r="AH314" s="742"/>
      <c r="AI314" s="744"/>
      <c r="AJ314" s="746"/>
      <c r="AK314" s="748"/>
      <c r="AL314" s="183"/>
      <c r="AM314" s="193"/>
      <c r="AN314" s="193"/>
      <c r="AO314" s="193"/>
      <c r="AP314" s="193"/>
      <c r="AQ314" s="193"/>
      <c r="AR314" s="183"/>
      <c r="AS314" s="183"/>
    </row>
    <row r="315" spans="1:45" ht="22.5" customHeight="1" x14ac:dyDescent="0.2">
      <c r="A315" s="758"/>
      <c r="B315" s="760"/>
      <c r="C315" s="819"/>
      <c r="D315" s="764"/>
      <c r="E315" s="819"/>
      <c r="F315" s="752"/>
      <c r="G315" s="754"/>
      <c r="H315" s="122" t="s">
        <v>245</v>
      </c>
      <c r="I315" s="123"/>
      <c r="J315" s="116"/>
      <c r="K315" s="52"/>
      <c r="L315" s="74"/>
      <c r="M315" s="53" t="str" cm="1">
        <f t="array" ref="M315">+_xlfn.IFS(L315="","",L315=#REF!,#REF!,L315=#REF!,#REF!)</f>
        <v/>
      </c>
      <c r="N315" s="74"/>
      <c r="O315" s="53" t="str" cm="1">
        <f t="array" ref="O315">+_xlfn.IFS(N315="","",N315=#REF!,#REF!,N315=#REF!,#REF!)</f>
        <v/>
      </c>
      <c r="P315" s="74"/>
      <c r="Q315" s="53" t="str" cm="1">
        <f t="array" ref="Q315">+_xlfn.IFS(P315="","",P315=#REF!,#REF!,P315=#REF!,#REF!,P315=#REF!,#REF!)</f>
        <v/>
      </c>
      <c r="R315" s="74"/>
      <c r="S315" s="53" t="str" cm="1">
        <f t="array" ref="S315">+_xlfn.IFS(R315="","",R315=#REF!,#REF!,R315=#REF!,#REF!)</f>
        <v/>
      </c>
      <c r="T315" s="73"/>
      <c r="U315" s="53" t="str" cm="1">
        <f t="array" ref="U315">+_xlfn.IFS(T315="","",T315=#REF!,#REF!,T315=#REF!,#REF!)</f>
        <v/>
      </c>
      <c r="V315" s="75"/>
      <c r="W315" s="117" t="str" cm="1">
        <f t="array" ref="W315">+_xlfn.IFS(V315="","",V315=#REF!,#REF!,V315=#REF!,#REF!,V315=#REF!,#REF!)</f>
        <v/>
      </c>
      <c r="X315" s="112" t="str">
        <f t="shared" si="2"/>
        <v/>
      </c>
      <c r="Y315" s="54" t="str" cm="1">
        <f t="array" ref="Y315">+_xlfn.IFS(X315="","",X315&lt;=#REF!,#REF!,X315&lt;=#REF!,#REF!,X315&lt;=#REF!,#REF!)</f>
        <v/>
      </c>
      <c r="Z315" s="109"/>
      <c r="AA315" s="104" t="str" cm="1">
        <f t="array" ref="AA315">+_xlfn.IFS(Z315="","",Z315=#REF!,#REF!,Z315=#REF!,#REF!,Z315=#REF!,#REF!)</f>
        <v/>
      </c>
      <c r="AB315" s="103" t="str" cm="1">
        <f t="array" ref="AB315">+_xlfn.IFS(AA315="","",AND(Y315=#REF!,AA315=#REF!),#REF!,AND(Y315=#REF!,AA315=#REF!),#REF!,AND(Y315=#REF!,AA315=#REF!),#REF!,AND(Y315=#REF!,AA315=#REF!),#REF!,AND(Y315=#REF!,AA315=#REF!),#REF!,AND(Y315=#REF!,AA315=#REF!),#REF!,AND(Y315=#REF!,AA315=#REF!),#REF!,AND(Y315=#REF!,AA315=#REF!),#REF!,AND(Y315=#REF!,AA315=#REF!),#REF!)</f>
        <v/>
      </c>
      <c r="AC315" s="104" t="str" cm="1">
        <f t="array" ref="AC315">+_xlfn.IFS(AB315="","",AB315=#REF!,#REF!,AB315=#REF!,#REF!,AB315=#REF!,#REF!)</f>
        <v/>
      </c>
      <c r="AD315" s="99" t="str" cm="1">
        <f t="array" ref="AD315">+_xlfn.IFS(AB315="","",AB315=#REF!,#REF!,AB315=#REF!,#REF!,AB315=#REF!,#REF!)</f>
        <v/>
      </c>
      <c r="AE315" s="766"/>
      <c r="AF315" s="758"/>
      <c r="AG315" s="740"/>
      <c r="AH315" s="742"/>
      <c r="AI315" s="744"/>
      <c r="AJ315" s="746"/>
      <c r="AK315" s="748"/>
      <c r="AL315" s="183"/>
      <c r="AM315" s="193"/>
      <c r="AN315" s="193"/>
      <c r="AO315" s="193"/>
      <c r="AP315" s="193"/>
      <c r="AQ315" s="193"/>
      <c r="AR315" s="183"/>
      <c r="AS315" s="183"/>
    </row>
    <row r="316" spans="1:45" ht="22.5" customHeight="1" x14ac:dyDescent="0.2">
      <c r="A316" s="758"/>
      <c r="B316" s="760"/>
      <c r="C316" s="819"/>
      <c r="D316" s="764"/>
      <c r="E316" s="819"/>
      <c r="F316" s="750" t="s">
        <v>247</v>
      </c>
      <c r="G316" s="755"/>
      <c r="H316" s="122" t="s">
        <v>243</v>
      </c>
      <c r="I316" s="123"/>
      <c r="J316" s="116"/>
      <c r="K316" s="52"/>
      <c r="L316" s="74"/>
      <c r="M316" s="53" t="str" cm="1">
        <f t="array" ref="M316">+_xlfn.IFS(L316="","",L316=#REF!,#REF!,L316=#REF!,#REF!)</f>
        <v/>
      </c>
      <c r="N316" s="74"/>
      <c r="O316" s="53" t="str" cm="1">
        <f t="array" ref="O316">+_xlfn.IFS(N316="","",N316=#REF!,#REF!,N316=#REF!,#REF!)</f>
        <v/>
      </c>
      <c r="P316" s="74"/>
      <c r="Q316" s="53" t="str" cm="1">
        <f t="array" ref="Q316">+_xlfn.IFS(P316="","",P316=#REF!,#REF!,P316=#REF!,#REF!,P316=#REF!,#REF!)</f>
        <v/>
      </c>
      <c r="R316" s="74"/>
      <c r="S316" s="53" t="str" cm="1">
        <f t="array" ref="S316">+_xlfn.IFS(R316="","",R316=#REF!,#REF!,R316=#REF!,#REF!)</f>
        <v/>
      </c>
      <c r="T316" s="73"/>
      <c r="U316" s="53" t="str" cm="1">
        <f t="array" ref="U316">+_xlfn.IFS(T316="","",T316=#REF!,#REF!,T316=#REF!,#REF!)</f>
        <v/>
      </c>
      <c r="V316" s="75"/>
      <c r="W316" s="117" t="str" cm="1">
        <f t="array" ref="W316">+_xlfn.IFS(V316="","",V316=#REF!,#REF!,V316=#REF!,#REF!,V316=#REF!,#REF!)</f>
        <v/>
      </c>
      <c r="X316" s="112" t="str">
        <f t="shared" si="2"/>
        <v/>
      </c>
      <c r="Y316" s="54" t="str" cm="1">
        <f t="array" ref="Y316">+_xlfn.IFS(X316="","",X316&lt;=#REF!,#REF!,X316&lt;=#REF!,#REF!,X316&lt;=#REF!,#REF!)</f>
        <v/>
      </c>
      <c r="Z316" s="109"/>
      <c r="AA316" s="104" t="str" cm="1">
        <f t="array" ref="AA316">+_xlfn.IFS(Z316="","",Z316=#REF!,#REF!,Z316=#REF!,#REF!,Z316=#REF!,#REF!)</f>
        <v/>
      </c>
      <c r="AB316" s="103" t="str" cm="1">
        <f t="array" ref="AB316">+_xlfn.IFS(AA316="","",AND(Y316=#REF!,AA316=#REF!),#REF!,AND(Y316=#REF!,AA316=#REF!),#REF!,AND(Y316=#REF!,AA316=#REF!),#REF!,AND(Y316=#REF!,AA316=#REF!),#REF!,AND(Y316=#REF!,AA316=#REF!),#REF!,AND(Y316=#REF!,AA316=#REF!),#REF!,AND(Y316=#REF!,AA316=#REF!),#REF!,AND(Y316=#REF!,AA316=#REF!),#REF!,AND(Y316=#REF!,AA316=#REF!),#REF!)</f>
        <v/>
      </c>
      <c r="AC316" s="104" t="str" cm="1">
        <f t="array" ref="AC316">+_xlfn.IFS(AB316="","",AB316=#REF!,#REF!,AB316=#REF!,#REF!,AB316=#REF!,#REF!)</f>
        <v/>
      </c>
      <c r="AD316" s="99" t="str" cm="1">
        <f t="array" ref="AD316">+_xlfn.IFS(AB316="","",AB316=#REF!,#REF!,AB316=#REF!,#REF!,AB316=#REF!,#REF!)</f>
        <v/>
      </c>
      <c r="AE316" s="766"/>
      <c r="AF316" s="758"/>
      <c r="AG316" s="740"/>
      <c r="AH316" s="742"/>
      <c r="AI316" s="744"/>
      <c r="AJ316" s="746"/>
      <c r="AK316" s="748"/>
      <c r="AL316" s="183"/>
      <c r="AM316" s="193"/>
      <c r="AN316" s="193"/>
      <c r="AO316" s="193"/>
      <c r="AP316" s="193"/>
      <c r="AQ316" s="193"/>
      <c r="AR316" s="183"/>
      <c r="AS316" s="183"/>
    </row>
    <row r="317" spans="1:45" ht="22.5" customHeight="1" x14ac:dyDescent="0.2">
      <c r="A317" s="758"/>
      <c r="B317" s="760"/>
      <c r="C317" s="819"/>
      <c r="D317" s="764"/>
      <c r="E317" s="819"/>
      <c r="F317" s="751"/>
      <c r="G317" s="753"/>
      <c r="H317" s="122" t="s">
        <v>244</v>
      </c>
      <c r="I317" s="123"/>
      <c r="J317" s="116"/>
      <c r="K317" s="52"/>
      <c r="L317" s="74"/>
      <c r="M317" s="53" t="str" cm="1">
        <f t="array" ref="M317">+_xlfn.IFS(L317="","",L317=#REF!,#REF!,L317=#REF!,#REF!)</f>
        <v/>
      </c>
      <c r="N317" s="74"/>
      <c r="O317" s="53" t="str" cm="1">
        <f t="array" ref="O317">+_xlfn.IFS(N317="","",N317=#REF!,#REF!,N317=#REF!,#REF!)</f>
        <v/>
      </c>
      <c r="P317" s="74"/>
      <c r="Q317" s="53" t="str" cm="1">
        <f t="array" ref="Q317">+_xlfn.IFS(P317="","",P317=#REF!,#REF!,P317=#REF!,#REF!,P317=#REF!,#REF!)</f>
        <v/>
      </c>
      <c r="R317" s="74"/>
      <c r="S317" s="53" t="str" cm="1">
        <f t="array" ref="S317">+_xlfn.IFS(R317="","",R317=#REF!,#REF!,R317=#REF!,#REF!)</f>
        <v/>
      </c>
      <c r="T317" s="73"/>
      <c r="U317" s="53" t="str" cm="1">
        <f t="array" ref="U317">+_xlfn.IFS(T317="","",T317=#REF!,#REF!,T317=#REF!,#REF!)</f>
        <v/>
      </c>
      <c r="V317" s="75"/>
      <c r="W317" s="117" t="str" cm="1">
        <f t="array" ref="W317">+_xlfn.IFS(V317="","",V317=#REF!,#REF!,V317=#REF!,#REF!,V317=#REF!,#REF!)</f>
        <v/>
      </c>
      <c r="X317" s="112" t="str">
        <f t="shared" si="2"/>
        <v/>
      </c>
      <c r="Y317" s="54" t="str" cm="1">
        <f t="array" ref="Y317">+_xlfn.IFS(X317="","",X317&lt;=#REF!,#REF!,X317&lt;=#REF!,#REF!,X317&lt;=#REF!,#REF!)</f>
        <v/>
      </c>
      <c r="Z317" s="109"/>
      <c r="AA317" s="104" t="str" cm="1">
        <f t="array" ref="AA317">+_xlfn.IFS(Z317="","",Z317=#REF!,#REF!,Z317=#REF!,#REF!,Z317=#REF!,#REF!)</f>
        <v/>
      </c>
      <c r="AB317" s="103" t="str" cm="1">
        <f t="array" ref="AB317">+_xlfn.IFS(AA317="","",AND(Y317=#REF!,AA317=#REF!),#REF!,AND(Y317=#REF!,AA317=#REF!),#REF!,AND(Y317=#REF!,AA317=#REF!),#REF!,AND(Y317=#REF!,AA317=#REF!),#REF!,AND(Y317=#REF!,AA317=#REF!),#REF!,AND(Y317=#REF!,AA317=#REF!),#REF!,AND(Y317=#REF!,AA317=#REF!),#REF!,AND(Y317=#REF!,AA317=#REF!),#REF!,AND(Y317=#REF!,AA317=#REF!),#REF!)</f>
        <v/>
      </c>
      <c r="AC317" s="104" t="str" cm="1">
        <f t="array" ref="AC317">+_xlfn.IFS(AB317="","",AB317=#REF!,#REF!,AB317=#REF!,#REF!,AB317=#REF!,#REF!)</f>
        <v/>
      </c>
      <c r="AD317" s="99" t="str" cm="1">
        <f t="array" ref="AD317">+_xlfn.IFS(AB317="","",AB317=#REF!,#REF!,AB317=#REF!,#REF!,AB317=#REF!,#REF!)</f>
        <v/>
      </c>
      <c r="AE317" s="766"/>
      <c r="AF317" s="758"/>
      <c r="AG317" s="740"/>
      <c r="AH317" s="742"/>
      <c r="AI317" s="744"/>
      <c r="AJ317" s="746"/>
      <c r="AK317" s="748"/>
      <c r="AL317" s="183"/>
      <c r="AM317" s="193"/>
      <c r="AN317" s="193"/>
      <c r="AO317" s="193"/>
      <c r="AP317" s="193"/>
      <c r="AQ317" s="193"/>
      <c r="AR317" s="183"/>
      <c r="AS317" s="183"/>
    </row>
    <row r="318" spans="1:45" ht="22.5" customHeight="1" x14ac:dyDescent="0.2">
      <c r="A318" s="758"/>
      <c r="B318" s="760"/>
      <c r="C318" s="819"/>
      <c r="D318" s="764"/>
      <c r="E318" s="819"/>
      <c r="F318" s="752"/>
      <c r="G318" s="754"/>
      <c r="H318" s="122" t="s">
        <v>245</v>
      </c>
      <c r="I318" s="123"/>
      <c r="J318" s="116"/>
      <c r="K318" s="52"/>
      <c r="L318" s="74"/>
      <c r="M318" s="53" t="str" cm="1">
        <f t="array" ref="M318">+_xlfn.IFS(L318="","",L318=#REF!,#REF!,L318=#REF!,#REF!)</f>
        <v/>
      </c>
      <c r="N318" s="74"/>
      <c r="O318" s="53" t="str" cm="1">
        <f t="array" ref="O318">+_xlfn.IFS(N318="","",N318=#REF!,#REF!,N318=#REF!,#REF!)</f>
        <v/>
      </c>
      <c r="P318" s="74"/>
      <c r="Q318" s="53" t="str" cm="1">
        <f t="array" ref="Q318">+_xlfn.IFS(P318="","",P318=#REF!,#REF!,P318=#REF!,#REF!,P318=#REF!,#REF!)</f>
        <v/>
      </c>
      <c r="R318" s="74"/>
      <c r="S318" s="53" t="str" cm="1">
        <f t="array" ref="S318">+_xlfn.IFS(R318="","",R318=#REF!,#REF!,R318=#REF!,#REF!)</f>
        <v/>
      </c>
      <c r="T318" s="73"/>
      <c r="U318" s="53" t="str" cm="1">
        <f t="array" ref="U318">+_xlfn.IFS(T318="","",T318=#REF!,#REF!,T318=#REF!,#REF!)</f>
        <v/>
      </c>
      <c r="V318" s="75"/>
      <c r="W318" s="117" t="str" cm="1">
        <f t="array" ref="W318">+_xlfn.IFS(V318="","",V318=#REF!,#REF!,V318=#REF!,#REF!,V318=#REF!,#REF!)</f>
        <v/>
      </c>
      <c r="X318" s="112" t="str">
        <f t="shared" si="2"/>
        <v/>
      </c>
      <c r="Y318" s="54" t="str" cm="1">
        <f t="array" ref="Y318">+_xlfn.IFS(X318="","",X318&lt;=#REF!,#REF!,X318&lt;=#REF!,#REF!,X318&lt;=#REF!,#REF!)</f>
        <v/>
      </c>
      <c r="Z318" s="109"/>
      <c r="AA318" s="104" t="str" cm="1">
        <f t="array" ref="AA318">+_xlfn.IFS(Z318="","",Z318=#REF!,#REF!,Z318=#REF!,#REF!,Z318=#REF!,#REF!)</f>
        <v/>
      </c>
      <c r="AB318" s="103" t="str" cm="1">
        <f t="array" ref="AB318">+_xlfn.IFS(AA318="","",AND(Y318=#REF!,AA318=#REF!),#REF!,AND(Y318=#REF!,AA318=#REF!),#REF!,AND(Y318=#REF!,AA318=#REF!),#REF!,AND(Y318=#REF!,AA318=#REF!),#REF!,AND(Y318=#REF!,AA318=#REF!),#REF!,AND(Y318=#REF!,AA318=#REF!),#REF!,AND(Y318=#REF!,AA318=#REF!),#REF!,AND(Y318=#REF!,AA318=#REF!),#REF!,AND(Y318=#REF!,AA318=#REF!),#REF!)</f>
        <v/>
      </c>
      <c r="AC318" s="104" t="str" cm="1">
        <f t="array" ref="AC318">+_xlfn.IFS(AB318="","",AB318=#REF!,#REF!,AB318=#REF!,#REF!,AB318=#REF!,#REF!)</f>
        <v/>
      </c>
      <c r="AD318" s="99" t="str" cm="1">
        <f t="array" ref="AD318">+_xlfn.IFS(AB318="","",AB318=#REF!,#REF!,AB318=#REF!,#REF!,AB318=#REF!,#REF!)</f>
        <v/>
      </c>
      <c r="AE318" s="766"/>
      <c r="AF318" s="758"/>
      <c r="AG318" s="740"/>
      <c r="AH318" s="742"/>
      <c r="AI318" s="744"/>
      <c r="AJ318" s="746"/>
      <c r="AK318" s="748"/>
      <c r="AL318" s="183"/>
      <c r="AM318" s="193"/>
      <c r="AN318" s="193"/>
      <c r="AO318" s="193"/>
      <c r="AP318" s="193"/>
      <c r="AQ318" s="193"/>
      <c r="AR318" s="183"/>
      <c r="AS318" s="183"/>
    </row>
    <row r="319" spans="1:45" ht="22.5" customHeight="1" x14ac:dyDescent="0.2">
      <c r="A319" s="758"/>
      <c r="B319" s="760"/>
      <c r="C319" s="819"/>
      <c r="D319" s="764"/>
      <c r="E319" s="819"/>
      <c r="F319" s="750" t="s">
        <v>248</v>
      </c>
      <c r="G319" s="755"/>
      <c r="H319" s="122" t="s">
        <v>243</v>
      </c>
      <c r="I319" s="123"/>
      <c r="J319" s="116"/>
      <c r="K319" s="52"/>
      <c r="L319" s="74"/>
      <c r="M319" s="53" t="str" cm="1">
        <f t="array" ref="M319">+_xlfn.IFS(L319="","",L319=#REF!,#REF!,L319=#REF!,#REF!)</f>
        <v/>
      </c>
      <c r="N319" s="74"/>
      <c r="O319" s="53" t="str" cm="1">
        <f t="array" ref="O319">+_xlfn.IFS(N319="","",N319=#REF!,#REF!,N319=#REF!,#REF!)</f>
        <v/>
      </c>
      <c r="P319" s="74"/>
      <c r="Q319" s="53" t="str" cm="1">
        <f t="array" ref="Q319">+_xlfn.IFS(P319="","",P319=#REF!,#REF!,P319=#REF!,#REF!,P319=#REF!,#REF!)</f>
        <v/>
      </c>
      <c r="R319" s="74"/>
      <c r="S319" s="53" t="str" cm="1">
        <f t="array" ref="S319">+_xlfn.IFS(R319="","",R319=#REF!,#REF!,R319=#REF!,#REF!)</f>
        <v/>
      </c>
      <c r="T319" s="73"/>
      <c r="U319" s="53" t="str" cm="1">
        <f t="array" ref="U319">+_xlfn.IFS(T319="","",T319=#REF!,#REF!,T319=#REF!,#REF!)</f>
        <v/>
      </c>
      <c r="V319" s="75"/>
      <c r="W319" s="117" t="str" cm="1">
        <f t="array" ref="W319">+_xlfn.IFS(V319="","",V319=#REF!,#REF!,V319=#REF!,#REF!,V319=#REF!,#REF!)</f>
        <v/>
      </c>
      <c r="X319" s="112" t="str">
        <f t="shared" si="2"/>
        <v/>
      </c>
      <c r="Y319" s="54" t="str" cm="1">
        <f t="array" ref="Y319">+_xlfn.IFS(X319="","",X319&lt;=#REF!,#REF!,X319&lt;=#REF!,#REF!,X319&lt;=#REF!,#REF!)</f>
        <v/>
      </c>
      <c r="Z319" s="109"/>
      <c r="AA319" s="104" t="str" cm="1">
        <f t="array" ref="AA319">+_xlfn.IFS(Z319="","",Z319=#REF!,#REF!,Z319=#REF!,#REF!,Z319=#REF!,#REF!)</f>
        <v/>
      </c>
      <c r="AB319" s="103" t="str" cm="1">
        <f t="array" ref="AB319">+_xlfn.IFS(AA319="","",AND(Y319=#REF!,AA319=#REF!),#REF!,AND(Y319=#REF!,AA319=#REF!),#REF!,AND(Y319=#REF!,AA319=#REF!),#REF!,AND(Y319=#REF!,AA319=#REF!),#REF!,AND(Y319=#REF!,AA319=#REF!),#REF!,AND(Y319=#REF!,AA319=#REF!),#REF!,AND(Y319=#REF!,AA319=#REF!),#REF!,AND(Y319=#REF!,AA319=#REF!),#REF!,AND(Y319=#REF!,AA319=#REF!),#REF!)</f>
        <v/>
      </c>
      <c r="AC319" s="104" t="str" cm="1">
        <f t="array" ref="AC319">+_xlfn.IFS(AB319="","",AB319=#REF!,#REF!,AB319=#REF!,#REF!,AB319=#REF!,#REF!)</f>
        <v/>
      </c>
      <c r="AD319" s="99" t="str" cm="1">
        <f t="array" ref="AD319">+_xlfn.IFS(AB319="","",AB319=#REF!,#REF!,AB319=#REF!,#REF!,AB319=#REF!,#REF!)</f>
        <v/>
      </c>
      <c r="AE319" s="766"/>
      <c r="AF319" s="758"/>
      <c r="AG319" s="740"/>
      <c r="AH319" s="742"/>
      <c r="AI319" s="744"/>
      <c r="AJ319" s="746"/>
      <c r="AK319" s="748"/>
      <c r="AL319" s="183"/>
      <c r="AM319" s="193"/>
      <c r="AN319" s="193"/>
      <c r="AO319" s="193"/>
      <c r="AP319" s="193"/>
      <c r="AQ319" s="193"/>
      <c r="AR319" s="183"/>
      <c r="AS319" s="183"/>
    </row>
    <row r="320" spans="1:45" ht="22.5" customHeight="1" x14ac:dyDescent="0.2">
      <c r="A320" s="758"/>
      <c r="B320" s="760"/>
      <c r="C320" s="819"/>
      <c r="D320" s="764"/>
      <c r="E320" s="819"/>
      <c r="F320" s="751"/>
      <c r="G320" s="753"/>
      <c r="H320" s="122" t="s">
        <v>244</v>
      </c>
      <c r="I320" s="123"/>
      <c r="J320" s="116"/>
      <c r="K320" s="52"/>
      <c r="L320" s="74"/>
      <c r="M320" s="53" t="str" cm="1">
        <f t="array" ref="M320">+_xlfn.IFS(L320="","",L320=#REF!,#REF!,L320=#REF!,#REF!)</f>
        <v/>
      </c>
      <c r="N320" s="74"/>
      <c r="O320" s="53" t="str" cm="1">
        <f t="array" ref="O320">+_xlfn.IFS(N320="","",N320=#REF!,#REF!,N320=#REF!,#REF!)</f>
        <v/>
      </c>
      <c r="P320" s="74"/>
      <c r="Q320" s="53" t="str" cm="1">
        <f t="array" ref="Q320">+_xlfn.IFS(P320="","",P320=#REF!,#REF!,P320=#REF!,#REF!,P320=#REF!,#REF!)</f>
        <v/>
      </c>
      <c r="R320" s="74"/>
      <c r="S320" s="53" t="str" cm="1">
        <f t="array" ref="S320">+_xlfn.IFS(R320="","",R320=#REF!,#REF!,R320=#REF!,#REF!)</f>
        <v/>
      </c>
      <c r="T320" s="73"/>
      <c r="U320" s="53" t="str" cm="1">
        <f t="array" ref="U320">+_xlfn.IFS(T320="","",T320=#REF!,#REF!,T320=#REF!,#REF!)</f>
        <v/>
      </c>
      <c r="V320" s="75"/>
      <c r="W320" s="117" t="str" cm="1">
        <f t="array" ref="W320">+_xlfn.IFS(V320="","",V320=#REF!,#REF!,V320=#REF!,#REF!,V320=#REF!,#REF!)</f>
        <v/>
      </c>
      <c r="X320" s="112" t="str">
        <f t="shared" si="2"/>
        <v/>
      </c>
      <c r="Y320" s="54" t="str" cm="1">
        <f t="array" ref="Y320">+_xlfn.IFS(X320="","",X320&lt;=#REF!,#REF!,X320&lt;=#REF!,#REF!,X320&lt;=#REF!,#REF!)</f>
        <v/>
      </c>
      <c r="Z320" s="109"/>
      <c r="AA320" s="104" t="str" cm="1">
        <f t="array" ref="AA320">+_xlfn.IFS(Z320="","",Z320=#REF!,#REF!,Z320=#REF!,#REF!,Z320=#REF!,#REF!)</f>
        <v/>
      </c>
      <c r="AB320" s="103" t="str" cm="1">
        <f t="array" ref="AB320">+_xlfn.IFS(AA320="","",AND(Y320=#REF!,AA320=#REF!),#REF!,AND(Y320=#REF!,AA320=#REF!),#REF!,AND(Y320=#REF!,AA320=#REF!),#REF!,AND(Y320=#REF!,AA320=#REF!),#REF!,AND(Y320=#REF!,AA320=#REF!),#REF!,AND(Y320=#REF!,AA320=#REF!),#REF!,AND(Y320=#REF!,AA320=#REF!),#REF!,AND(Y320=#REF!,AA320=#REF!),#REF!,AND(Y320=#REF!,AA320=#REF!),#REF!)</f>
        <v/>
      </c>
      <c r="AC320" s="104" t="str" cm="1">
        <f t="array" ref="AC320">+_xlfn.IFS(AB320="","",AB320=#REF!,#REF!,AB320=#REF!,#REF!,AB320=#REF!,#REF!)</f>
        <v/>
      </c>
      <c r="AD320" s="99" t="str" cm="1">
        <f t="array" ref="AD320">+_xlfn.IFS(AB320="","",AB320=#REF!,#REF!,AB320=#REF!,#REF!,AB320=#REF!,#REF!)</f>
        <v/>
      </c>
      <c r="AE320" s="766"/>
      <c r="AF320" s="758"/>
      <c r="AG320" s="740"/>
      <c r="AH320" s="742"/>
      <c r="AI320" s="744"/>
      <c r="AJ320" s="746"/>
      <c r="AK320" s="748"/>
      <c r="AL320" s="183"/>
      <c r="AM320" s="193"/>
      <c r="AN320" s="193"/>
      <c r="AO320" s="193"/>
      <c r="AP320" s="193"/>
      <c r="AQ320" s="193"/>
      <c r="AR320" s="183"/>
      <c r="AS320" s="183"/>
    </row>
    <row r="321" spans="1:45" ht="22.5" customHeight="1" x14ac:dyDescent="0.2">
      <c r="A321" s="758"/>
      <c r="B321" s="760"/>
      <c r="C321" s="819"/>
      <c r="D321" s="764"/>
      <c r="E321" s="819"/>
      <c r="F321" s="752"/>
      <c r="G321" s="754"/>
      <c r="H321" s="122" t="s">
        <v>245</v>
      </c>
      <c r="I321" s="123"/>
      <c r="J321" s="116"/>
      <c r="K321" s="52"/>
      <c r="L321" s="74"/>
      <c r="M321" s="53" t="str" cm="1">
        <f t="array" ref="M321">+_xlfn.IFS(L321="","",L321=#REF!,#REF!,L321=#REF!,#REF!)</f>
        <v/>
      </c>
      <c r="N321" s="74"/>
      <c r="O321" s="53" t="str" cm="1">
        <f t="array" ref="O321">+_xlfn.IFS(N321="","",N321=#REF!,#REF!,N321=#REF!,#REF!)</f>
        <v/>
      </c>
      <c r="P321" s="74"/>
      <c r="Q321" s="53" t="str" cm="1">
        <f t="array" ref="Q321">+_xlfn.IFS(P321="","",P321=#REF!,#REF!,P321=#REF!,#REF!,P321=#REF!,#REF!)</f>
        <v/>
      </c>
      <c r="R321" s="74"/>
      <c r="S321" s="53" t="str" cm="1">
        <f t="array" ref="S321">+_xlfn.IFS(R321="","",R321=#REF!,#REF!,R321=#REF!,#REF!)</f>
        <v/>
      </c>
      <c r="T321" s="73"/>
      <c r="U321" s="53" t="str" cm="1">
        <f t="array" ref="U321">+_xlfn.IFS(T321="","",T321=#REF!,#REF!,T321=#REF!,#REF!)</f>
        <v/>
      </c>
      <c r="V321" s="75"/>
      <c r="W321" s="117" t="str" cm="1">
        <f t="array" ref="W321">+_xlfn.IFS(V321="","",V321=#REF!,#REF!,V321=#REF!,#REF!,V321=#REF!,#REF!)</f>
        <v/>
      </c>
      <c r="X321" s="112" t="str">
        <f t="shared" si="2"/>
        <v/>
      </c>
      <c r="Y321" s="54" t="str" cm="1">
        <f t="array" ref="Y321">+_xlfn.IFS(X321="","",X321&lt;=#REF!,#REF!,X321&lt;=#REF!,#REF!,X321&lt;=#REF!,#REF!)</f>
        <v/>
      </c>
      <c r="Z321" s="109"/>
      <c r="AA321" s="104" t="str" cm="1">
        <f t="array" ref="AA321">+_xlfn.IFS(Z321="","",Z321=#REF!,#REF!,Z321=#REF!,#REF!,Z321=#REF!,#REF!)</f>
        <v/>
      </c>
      <c r="AB321" s="103" t="str" cm="1">
        <f t="array" ref="AB321">+_xlfn.IFS(AA321="","",AND(Y321=#REF!,AA321=#REF!),#REF!,AND(Y321=#REF!,AA321=#REF!),#REF!,AND(Y321=#REF!,AA321=#REF!),#REF!,AND(Y321=#REF!,AA321=#REF!),#REF!,AND(Y321=#REF!,AA321=#REF!),#REF!,AND(Y321=#REF!,AA321=#REF!),#REF!,AND(Y321=#REF!,AA321=#REF!),#REF!,AND(Y321=#REF!,AA321=#REF!),#REF!,AND(Y321=#REF!,AA321=#REF!),#REF!)</f>
        <v/>
      </c>
      <c r="AC321" s="104" t="str" cm="1">
        <f t="array" ref="AC321">+_xlfn.IFS(AB321="","",AB321=#REF!,#REF!,AB321=#REF!,#REF!,AB321=#REF!,#REF!)</f>
        <v/>
      </c>
      <c r="AD321" s="99" t="str" cm="1">
        <f t="array" ref="AD321">+_xlfn.IFS(AB321="","",AB321=#REF!,#REF!,AB321=#REF!,#REF!,AB321=#REF!,#REF!)</f>
        <v/>
      </c>
      <c r="AE321" s="766"/>
      <c r="AF321" s="758"/>
      <c r="AG321" s="740"/>
      <c r="AH321" s="742"/>
      <c r="AI321" s="744"/>
      <c r="AJ321" s="746"/>
      <c r="AK321" s="748"/>
      <c r="AL321" s="183"/>
      <c r="AM321" s="193"/>
      <c r="AN321" s="193"/>
      <c r="AO321" s="193"/>
      <c r="AP321" s="193"/>
      <c r="AQ321" s="193"/>
      <c r="AR321" s="183"/>
      <c r="AS321" s="183"/>
    </row>
    <row r="322" spans="1:45" ht="22.5" customHeight="1" x14ac:dyDescent="0.2">
      <c r="A322" s="758"/>
      <c r="B322" s="760"/>
      <c r="C322" s="819"/>
      <c r="D322" s="764"/>
      <c r="E322" s="819"/>
      <c r="F322" s="750" t="s">
        <v>249</v>
      </c>
      <c r="G322" s="755"/>
      <c r="H322" s="122" t="s">
        <v>243</v>
      </c>
      <c r="I322" s="123"/>
      <c r="J322" s="116"/>
      <c r="K322" s="52"/>
      <c r="L322" s="74"/>
      <c r="M322" s="53" t="str" cm="1">
        <f t="array" ref="M322">+_xlfn.IFS(L322="","",L322=#REF!,#REF!,L322=#REF!,#REF!)</f>
        <v/>
      </c>
      <c r="N322" s="74"/>
      <c r="O322" s="53" t="str" cm="1">
        <f t="array" ref="O322">+_xlfn.IFS(N322="","",N322=#REF!,#REF!,N322=#REF!,#REF!)</f>
        <v/>
      </c>
      <c r="P322" s="74"/>
      <c r="Q322" s="53" t="str" cm="1">
        <f t="array" ref="Q322">+_xlfn.IFS(P322="","",P322=#REF!,#REF!,P322=#REF!,#REF!,P322=#REF!,#REF!)</f>
        <v/>
      </c>
      <c r="R322" s="74"/>
      <c r="S322" s="53" t="str" cm="1">
        <f t="array" ref="S322">+_xlfn.IFS(R322="","",R322=#REF!,#REF!,R322=#REF!,#REF!)</f>
        <v/>
      </c>
      <c r="T322" s="73"/>
      <c r="U322" s="53" t="str" cm="1">
        <f t="array" ref="U322">+_xlfn.IFS(T322="","",T322=#REF!,#REF!,T322=#REF!,#REF!)</f>
        <v/>
      </c>
      <c r="V322" s="75"/>
      <c r="W322" s="117" t="str" cm="1">
        <f t="array" ref="W322">+_xlfn.IFS(V322="","",V322=#REF!,#REF!,V322=#REF!,#REF!,V322=#REF!,#REF!)</f>
        <v/>
      </c>
      <c r="X322" s="112" t="str">
        <f t="shared" si="2"/>
        <v/>
      </c>
      <c r="Y322" s="54" t="str" cm="1">
        <f t="array" ref="Y322">+_xlfn.IFS(X322="","",X322&lt;=#REF!,#REF!,X322&lt;=#REF!,#REF!,X322&lt;=#REF!,#REF!)</f>
        <v/>
      </c>
      <c r="Z322" s="109"/>
      <c r="AA322" s="104" t="str" cm="1">
        <f t="array" ref="AA322">+_xlfn.IFS(Z322="","",Z322=#REF!,#REF!,Z322=#REF!,#REF!,Z322=#REF!,#REF!)</f>
        <v/>
      </c>
      <c r="AB322" s="103" t="str" cm="1">
        <f t="array" ref="AB322">+_xlfn.IFS(AA322="","",AND(Y322=#REF!,AA322=#REF!),#REF!,AND(Y322=#REF!,AA322=#REF!),#REF!,AND(Y322=#REF!,AA322=#REF!),#REF!,AND(Y322=#REF!,AA322=#REF!),#REF!,AND(Y322=#REF!,AA322=#REF!),#REF!,AND(Y322=#REF!,AA322=#REF!),#REF!,AND(Y322=#REF!,AA322=#REF!),#REF!,AND(Y322=#REF!,AA322=#REF!),#REF!,AND(Y322=#REF!,AA322=#REF!),#REF!)</f>
        <v/>
      </c>
      <c r="AC322" s="104" t="str" cm="1">
        <f t="array" ref="AC322">+_xlfn.IFS(AB322="","",AB322=#REF!,#REF!,AB322=#REF!,#REF!,AB322=#REF!,#REF!)</f>
        <v/>
      </c>
      <c r="AD322" s="99" t="str" cm="1">
        <f t="array" ref="AD322">+_xlfn.IFS(AB322="","",AB322=#REF!,#REF!,AB322=#REF!,#REF!,AB322=#REF!,#REF!)</f>
        <v/>
      </c>
      <c r="AE322" s="766"/>
      <c r="AF322" s="758"/>
      <c r="AG322" s="740"/>
      <c r="AH322" s="742"/>
      <c r="AI322" s="744"/>
      <c r="AJ322" s="746"/>
      <c r="AK322" s="748"/>
      <c r="AL322" s="183"/>
      <c r="AM322" s="193"/>
      <c r="AN322" s="193"/>
      <c r="AO322" s="193"/>
      <c r="AP322" s="193"/>
      <c r="AQ322" s="193"/>
      <c r="AR322" s="183"/>
      <c r="AS322" s="183"/>
    </row>
    <row r="323" spans="1:45" ht="22.5" customHeight="1" x14ac:dyDescent="0.2">
      <c r="A323" s="758"/>
      <c r="B323" s="760"/>
      <c r="C323" s="819"/>
      <c r="D323" s="764"/>
      <c r="E323" s="819"/>
      <c r="F323" s="751"/>
      <c r="G323" s="753"/>
      <c r="H323" s="122" t="s">
        <v>244</v>
      </c>
      <c r="I323" s="123"/>
      <c r="J323" s="116"/>
      <c r="K323" s="52"/>
      <c r="L323" s="74"/>
      <c r="M323" s="53" t="str" cm="1">
        <f t="array" ref="M323">+_xlfn.IFS(L323="","",L323=#REF!,#REF!,L323=#REF!,#REF!)</f>
        <v/>
      </c>
      <c r="N323" s="74"/>
      <c r="O323" s="53" t="str" cm="1">
        <f t="array" ref="O323">+_xlfn.IFS(N323="","",N323=#REF!,#REF!,N323=#REF!,#REF!)</f>
        <v/>
      </c>
      <c r="P323" s="74"/>
      <c r="Q323" s="53" t="str" cm="1">
        <f t="array" ref="Q323">+_xlfn.IFS(P323="","",P323=#REF!,#REF!,P323=#REF!,#REF!,P323=#REF!,#REF!)</f>
        <v/>
      </c>
      <c r="R323" s="74"/>
      <c r="S323" s="53" t="str" cm="1">
        <f t="array" ref="S323">+_xlfn.IFS(R323="","",R323=#REF!,#REF!,R323=#REF!,#REF!)</f>
        <v/>
      </c>
      <c r="T323" s="73"/>
      <c r="U323" s="53" t="str" cm="1">
        <f t="array" ref="U323">+_xlfn.IFS(T323="","",T323=#REF!,#REF!,T323=#REF!,#REF!)</f>
        <v/>
      </c>
      <c r="V323" s="75"/>
      <c r="W323" s="117" t="str" cm="1">
        <f t="array" ref="W323">+_xlfn.IFS(V323="","",V323=#REF!,#REF!,V323=#REF!,#REF!,V323=#REF!,#REF!)</f>
        <v/>
      </c>
      <c r="X323" s="112" t="str">
        <f t="shared" si="2"/>
        <v/>
      </c>
      <c r="Y323" s="54" t="str" cm="1">
        <f t="array" ref="Y323">+_xlfn.IFS(X323="","",X323&lt;=#REF!,#REF!,X323&lt;=#REF!,#REF!,X323&lt;=#REF!,#REF!)</f>
        <v/>
      </c>
      <c r="Z323" s="109"/>
      <c r="AA323" s="104" t="str" cm="1">
        <f t="array" ref="AA323">+_xlfn.IFS(Z323="","",Z323=#REF!,#REF!,Z323=#REF!,#REF!,Z323=#REF!,#REF!)</f>
        <v/>
      </c>
      <c r="AB323" s="103" t="str" cm="1">
        <f t="array" ref="AB323">+_xlfn.IFS(AA323="","",AND(Y323=#REF!,AA323=#REF!),#REF!,AND(Y323=#REF!,AA323=#REF!),#REF!,AND(Y323=#REF!,AA323=#REF!),#REF!,AND(Y323=#REF!,AA323=#REF!),#REF!,AND(Y323=#REF!,AA323=#REF!),#REF!,AND(Y323=#REF!,AA323=#REF!),#REF!,AND(Y323=#REF!,AA323=#REF!),#REF!,AND(Y323=#REF!,AA323=#REF!),#REF!,AND(Y323=#REF!,AA323=#REF!),#REF!)</f>
        <v/>
      </c>
      <c r="AC323" s="104" t="str" cm="1">
        <f t="array" ref="AC323">+_xlfn.IFS(AB323="","",AB323=#REF!,#REF!,AB323=#REF!,#REF!,AB323=#REF!,#REF!)</f>
        <v/>
      </c>
      <c r="AD323" s="99" t="str" cm="1">
        <f t="array" ref="AD323">+_xlfn.IFS(AB323="","",AB323=#REF!,#REF!,AB323=#REF!,#REF!,AB323=#REF!,#REF!)</f>
        <v/>
      </c>
      <c r="AE323" s="766"/>
      <c r="AF323" s="758"/>
      <c r="AG323" s="740"/>
      <c r="AH323" s="742"/>
      <c r="AI323" s="744"/>
      <c r="AJ323" s="746"/>
      <c r="AK323" s="748"/>
      <c r="AL323" s="183"/>
      <c r="AM323" s="193"/>
      <c r="AN323" s="193"/>
      <c r="AO323" s="193"/>
      <c r="AP323" s="193"/>
      <c r="AQ323" s="193"/>
      <c r="AR323" s="183"/>
      <c r="AS323" s="183"/>
    </row>
    <row r="324" spans="1:45" ht="22.5" customHeight="1" thickBot="1" x14ac:dyDescent="0.25">
      <c r="A324" s="759"/>
      <c r="B324" s="761"/>
      <c r="C324" s="820"/>
      <c r="D324" s="765"/>
      <c r="E324" s="820"/>
      <c r="F324" s="756"/>
      <c r="G324" s="757"/>
      <c r="H324" s="124" t="s">
        <v>245</v>
      </c>
      <c r="I324" s="125"/>
      <c r="J324" s="118"/>
      <c r="K324" s="87"/>
      <c r="L324" s="88"/>
      <c r="M324" s="89" t="str" cm="1">
        <f t="array" ref="M324">+_xlfn.IFS(L324="","",L324=#REF!,#REF!,L324=#REF!,#REF!)</f>
        <v/>
      </c>
      <c r="N324" s="88"/>
      <c r="O324" s="89" t="str" cm="1">
        <f t="array" ref="O324">+_xlfn.IFS(N324="","",N324=#REF!,#REF!,N324=#REF!,#REF!)</f>
        <v/>
      </c>
      <c r="P324" s="88"/>
      <c r="Q324" s="89" t="str" cm="1">
        <f t="array" ref="Q324">+_xlfn.IFS(P324="","",P324=#REF!,#REF!,P324=#REF!,#REF!,P324=#REF!,#REF!)</f>
        <v/>
      </c>
      <c r="R324" s="88"/>
      <c r="S324" s="89" t="str" cm="1">
        <f t="array" ref="S324">+_xlfn.IFS(R324="","",R324=#REF!,#REF!,R324=#REF!,#REF!)</f>
        <v/>
      </c>
      <c r="T324" s="86"/>
      <c r="U324" s="89" t="str" cm="1">
        <f t="array" ref="U324">+_xlfn.IFS(T324="","",T324=#REF!,#REF!,T324=#REF!,#REF!)</f>
        <v/>
      </c>
      <c r="V324" s="90"/>
      <c r="W324" s="119" t="str" cm="1">
        <f t="array" ref="W324">+_xlfn.IFS(V324="","",V324=#REF!,#REF!,V324=#REF!,#REF!,V324=#REF!,#REF!)</f>
        <v/>
      </c>
      <c r="X324" s="113" t="str">
        <f t="shared" si="2"/>
        <v/>
      </c>
      <c r="Y324" s="92" t="str" cm="1">
        <f t="array" ref="Y324">+_xlfn.IFS(X324="","",X324&lt;=#REF!,#REF!,X324&lt;=#REF!,#REF!,X324&lt;=#REF!,#REF!)</f>
        <v/>
      </c>
      <c r="Z324" s="110"/>
      <c r="AA324" s="106" t="str" cm="1">
        <f t="array" ref="AA324">+_xlfn.IFS(Z324="","",Z324=#REF!,#REF!,Z324=#REF!,#REF!,Z324=#REF!,#REF!)</f>
        <v/>
      </c>
      <c r="AB324" s="105" t="str" cm="1">
        <f t="array" ref="AB324">+_xlfn.IFS(AA324="","",AND(Y324=#REF!,AA324=#REF!),#REF!,AND(Y324=#REF!,AA324=#REF!),#REF!,AND(Y324=#REF!,AA324=#REF!),#REF!,AND(Y324=#REF!,AA324=#REF!),#REF!,AND(Y324=#REF!,AA324=#REF!),#REF!,AND(Y324=#REF!,AA324=#REF!),#REF!,AND(Y324=#REF!,AA324=#REF!),#REF!,AND(Y324=#REF!,AA324=#REF!),#REF!,AND(Y324=#REF!,AA324=#REF!),#REF!)</f>
        <v/>
      </c>
      <c r="AC324" s="106" t="str" cm="1">
        <f t="array" ref="AC324">+_xlfn.IFS(AB324="","",AB324=#REF!,#REF!,AB324=#REF!,#REF!,AB324=#REF!,#REF!)</f>
        <v/>
      </c>
      <c r="AD324" s="100" t="str" cm="1">
        <f t="array" ref="AD324">+_xlfn.IFS(AB324="","",AB324=#REF!,#REF!,AB324=#REF!,#REF!,AB324=#REF!,#REF!)</f>
        <v/>
      </c>
      <c r="AE324" s="767"/>
      <c r="AF324" s="759"/>
      <c r="AG324" s="741"/>
      <c r="AH324" s="743"/>
      <c r="AI324" s="745"/>
      <c r="AJ324" s="747"/>
      <c r="AK324" s="749"/>
      <c r="AL324" s="183"/>
      <c r="AM324" s="193"/>
      <c r="AN324" s="193"/>
      <c r="AO324" s="193"/>
      <c r="AP324" s="193"/>
      <c r="AQ324" s="193"/>
      <c r="AR324" s="183"/>
      <c r="AS324" s="183"/>
    </row>
    <row r="325" spans="1:45" ht="22.5" customHeight="1" x14ac:dyDescent="0.2">
      <c r="A325" s="758" t="str">
        <f>'2 Contexto e Identificación'!$A$31</f>
        <v>R20</v>
      </c>
      <c r="B325" s="760" t="str">
        <f>+'2 Contexto e Identificación'!$E$31</f>
        <v xml:space="preserve">  </v>
      </c>
      <c r="C325" s="819">
        <f>+'5 Mapa Calor Inherente'!$C$31</f>
        <v>0</v>
      </c>
      <c r="D325" s="764">
        <f>+'5 Mapa Calor Inherente'!$D$31</f>
        <v>0</v>
      </c>
      <c r="E325" s="819">
        <f>+'5 Mapa Calor Inherente'!$E$31</f>
        <v>0</v>
      </c>
      <c r="F325" s="751" t="s">
        <v>242</v>
      </c>
      <c r="G325" s="753"/>
      <c r="H325" s="120" t="s">
        <v>243</v>
      </c>
      <c r="I325" s="121"/>
      <c r="J325" s="114"/>
      <c r="K325" s="60"/>
      <c r="L325" s="94"/>
      <c r="M325" s="95" t="str" cm="1">
        <f t="array" ref="M325">+_xlfn.IFS(L325="","",L325=#REF!,#REF!,L325=#REF!,#REF!)</f>
        <v/>
      </c>
      <c r="N325" s="94"/>
      <c r="O325" s="95" t="str" cm="1">
        <f t="array" ref="O325">+_xlfn.IFS(N325="","",N325=#REF!,#REF!,N325=#REF!,#REF!)</f>
        <v/>
      </c>
      <c r="P325" s="94"/>
      <c r="Q325" s="95" t="str" cm="1">
        <f t="array" ref="Q325">+_xlfn.IFS(P325="","",P325=#REF!,#REF!,P325=#REF!,#REF!,P325=#REF!,#REF!)</f>
        <v/>
      </c>
      <c r="R325" s="94"/>
      <c r="S325" s="95" t="str" cm="1">
        <f t="array" ref="S325">+_xlfn.IFS(R325="","",R325=#REF!,#REF!,R325=#REF!,#REF!)</f>
        <v/>
      </c>
      <c r="T325" s="93"/>
      <c r="U325" s="95" t="str" cm="1">
        <f t="array" ref="U325">+_xlfn.IFS(T325="","",T325=#REF!,#REF!,T325=#REF!,#REF!)</f>
        <v/>
      </c>
      <c r="V325" s="96"/>
      <c r="W325" s="115" t="str" cm="1">
        <f t="array" ref="W325">+_xlfn.IFS(V325="","",V325=#REF!,#REF!,V325=#REF!,#REF!,V325=#REF!,#REF!)</f>
        <v/>
      </c>
      <c r="X325" s="111" t="str">
        <f t="shared" si="2"/>
        <v/>
      </c>
      <c r="Y325" s="97" t="str" cm="1">
        <f t="array" ref="Y325">+_xlfn.IFS(X325="","",X325&lt;=#REF!,#REF!,X325&lt;=#REF!,#REF!,X325&lt;=#REF!,#REF!)</f>
        <v/>
      </c>
      <c r="Z325" s="108"/>
      <c r="AA325" s="102" t="str" cm="1">
        <f t="array" ref="AA325">+_xlfn.IFS(Z325="","",Z325=#REF!,#REF!,Z325=#REF!,#REF!,Z325=#REF!,#REF!)</f>
        <v/>
      </c>
      <c r="AB325" s="101" t="str" cm="1">
        <f t="array" ref="AB325">+_xlfn.IFS(AA325="","",AND(Y325=#REF!,AA325=#REF!),#REF!,AND(Y325=#REF!,AA325=#REF!),#REF!,AND(Y325=#REF!,AA325=#REF!),#REF!,AND(Y325=#REF!,AA325=#REF!),#REF!,AND(Y325=#REF!,AA325=#REF!),#REF!,AND(Y325=#REF!,AA325=#REF!),#REF!,AND(Y325=#REF!,AA325=#REF!),#REF!,AND(Y325=#REF!,AA325=#REF!),#REF!,AND(Y325=#REF!,AA325=#REF!),#REF!)</f>
        <v/>
      </c>
      <c r="AC325" s="102" t="str" cm="1">
        <f t="array" ref="AC325">+_xlfn.IFS(AB325="","",AB325=#REF!,#REF!,AB325=#REF!,#REF!,AB325=#REF!,#REF!)</f>
        <v/>
      </c>
      <c r="AD325" s="98" t="str" cm="1">
        <f t="array" ref="AD325">+_xlfn.IFS(AB325="","",AB325=#REF!,#REF!,AB325=#REF!,#REF!,AB325=#REF!,#REF!)</f>
        <v/>
      </c>
      <c r="AE325" s="766" t="str">
        <f>+IF(AC325="","",AVERAGE(AC325:AC339))</f>
        <v/>
      </c>
      <c r="AF325" s="758" t="str" cm="1">
        <f t="array" ref="AF325">+_xlfn.IFS(AE325="","",AE325=#REF!,#REF!,AE325&gt;=#REF!,#REF!,AE325&gt;=#REF!,#REF!)</f>
        <v/>
      </c>
      <c r="AG325" s="740" t="str">
        <f>+IF(AF325="","",#REF!)</f>
        <v/>
      </c>
      <c r="AH325" s="742" t="str" cm="1">
        <f t="array" ref="AH325">+_xlfn.IFS(AG325="","",AG325=#REF!,#REF!,AND(AF325=#REF!,AG325=#REF!),#REF!,AND(AF325=#REF!,AG325=#REF!),#REF!,AND(AF325=#REF!,AG325=#REF!),#REF!)</f>
        <v/>
      </c>
      <c r="AI325" s="744" t="str" cm="1">
        <f t="array" ref="AI325">+_xlfn.IFS(AH325="","",AH325=#REF!,C325,C325=#REF!,C325,AND(AH325=#REF!,C325=#REF!),#REF!,AND(AH325=#REF!,C325=#REF!),#REF!,AND(AH325=#REF!,C325=#REF!),#REF!,AND(AH325=#REF!,C325=#REF!),#REF!,AND(AH325=#REF!,C325=#REF!),#REF!,AND(AH325=#REF!,C325=#REF!),#REF!,AND(AH325=#REF!,C325=#REF!),#REF!,AND(AH325=#REF!,C325=#REF!),#REF!)</f>
        <v/>
      </c>
      <c r="AJ325" s="746">
        <f>+IF(D325="","",D325)</f>
        <v>0</v>
      </c>
      <c r="AK325" s="748" t="e">
        <f>+IF(AI325=#REF!,IF(AJ325=#REF!,#REF!,IF(AJ325=#REF!,#REF!,IF(AJ325=#REF!,#REF!,IF(AJ325=#REF!,#REF!,IF(AJ325=#REF!,#REF!))))),IF(AI325=#REF!,IF(AJ325=#REF!,#REF!,IF(AJ325=#REF!,#REF!,IF(AJ325=#REF!,#REF!,IF(AJ325=#REF!,#REF!,IF(AJ325=#REF!,#REF!))))),IF(AI325=#REF!,IF(AJ325=#REF!,#REF!,IF(AJ325=#REF!,#REF!,IF(AJ325=#REF!,#REF!,IF(AJ325=#REF!,#REF!,IF(AJ325=#REF!,#REF!))))),IF(AI325=#REF!,IF(AJ325=#REF!,#REF!,IF(AJ325=#REF!,#REF!,IF(AJ325=#REF!,#REF!,IF(AJ325=#REF!,#REF!,IF(AJ325=#REF!,#REF!))))),IF(AI325=#REF!,IF(AJ325=#REF!,#REF!,IF(AJ325=#REF!,#REF!,IF(AJ325=#REF!,#REF!,IF(AJ325=#REF!,#REF!,IF(AJ325=#REF!,#REF!))))),"")))))</f>
        <v>#REF!</v>
      </c>
      <c r="AL325" s="183"/>
      <c r="AM325" s="193"/>
      <c r="AN325" s="193"/>
      <c r="AO325" s="193"/>
      <c r="AP325" s="193"/>
      <c r="AQ325" s="193"/>
      <c r="AR325" s="183"/>
      <c r="AS325" s="183"/>
    </row>
    <row r="326" spans="1:45" ht="22.5" customHeight="1" x14ac:dyDescent="0.2">
      <c r="A326" s="758"/>
      <c r="B326" s="760"/>
      <c r="C326" s="819"/>
      <c r="D326" s="764"/>
      <c r="E326" s="819"/>
      <c r="F326" s="751"/>
      <c r="G326" s="753"/>
      <c r="H326" s="122" t="s">
        <v>244</v>
      </c>
      <c r="I326" s="123"/>
      <c r="J326" s="116"/>
      <c r="K326" s="52"/>
      <c r="L326" s="74"/>
      <c r="M326" s="53" t="str" cm="1">
        <f t="array" ref="M326">+_xlfn.IFS(L326="","",L326=#REF!,#REF!,L326=#REF!,#REF!)</f>
        <v/>
      </c>
      <c r="N326" s="74"/>
      <c r="O326" s="53" t="str" cm="1">
        <f t="array" ref="O326">+_xlfn.IFS(N326="","",N326=#REF!,#REF!,N326=#REF!,#REF!)</f>
        <v/>
      </c>
      <c r="P326" s="74"/>
      <c r="Q326" s="53" t="str" cm="1">
        <f t="array" ref="Q326">+_xlfn.IFS(P326="","",P326=#REF!,#REF!,P326=#REF!,#REF!,P326=#REF!,#REF!)</f>
        <v/>
      </c>
      <c r="R326" s="74"/>
      <c r="S326" s="53" t="str" cm="1">
        <f t="array" ref="S326">+_xlfn.IFS(R326="","",R326=#REF!,#REF!,R326=#REF!,#REF!)</f>
        <v/>
      </c>
      <c r="T326" s="73"/>
      <c r="U326" s="53" t="str" cm="1">
        <f t="array" ref="U326">+_xlfn.IFS(T326="","",T326=#REF!,#REF!,T326=#REF!,#REF!)</f>
        <v/>
      </c>
      <c r="V326" s="75"/>
      <c r="W326" s="117" t="str" cm="1">
        <f t="array" ref="W326">+_xlfn.IFS(V326="","",V326=#REF!,#REF!,V326=#REF!,#REF!,V326=#REF!,#REF!)</f>
        <v/>
      </c>
      <c r="X326" s="112" t="str">
        <f t="shared" si="2"/>
        <v/>
      </c>
      <c r="Y326" s="54" t="str" cm="1">
        <f t="array" ref="Y326">+_xlfn.IFS(X326="","",X326&lt;=#REF!,#REF!,X326&lt;=#REF!,#REF!,X326&lt;=#REF!,#REF!)</f>
        <v/>
      </c>
      <c r="Z326" s="109"/>
      <c r="AA326" s="104" t="str" cm="1">
        <f t="array" ref="AA326">+_xlfn.IFS(Z326="","",Z326=#REF!,#REF!,Z326=#REF!,#REF!,Z326=#REF!,#REF!)</f>
        <v/>
      </c>
      <c r="AB326" s="103" t="str" cm="1">
        <f t="array" ref="AB326">+_xlfn.IFS(AA326="","",AND(Y326=#REF!,AA326=#REF!),#REF!,AND(Y326=#REF!,AA326=#REF!),#REF!,AND(Y326=#REF!,AA326=#REF!),#REF!,AND(Y326=#REF!,AA326=#REF!),#REF!,AND(Y326=#REF!,AA326=#REF!),#REF!,AND(Y326=#REF!,AA326=#REF!),#REF!,AND(Y326=#REF!,AA326=#REF!),#REF!,AND(Y326=#REF!,AA326=#REF!),#REF!,AND(Y326=#REF!,AA326=#REF!),#REF!)</f>
        <v/>
      </c>
      <c r="AC326" s="104" t="str" cm="1">
        <f t="array" ref="AC326">+_xlfn.IFS(AB326="","",AB326=#REF!,#REF!,AB326=#REF!,#REF!,AB326=#REF!,#REF!)</f>
        <v/>
      </c>
      <c r="AD326" s="99" t="str" cm="1">
        <f t="array" ref="AD326">+_xlfn.IFS(AB326="","",AB326=#REF!,#REF!,AB326=#REF!,#REF!,AB326=#REF!,#REF!)</f>
        <v/>
      </c>
      <c r="AE326" s="766"/>
      <c r="AF326" s="758"/>
      <c r="AG326" s="740"/>
      <c r="AH326" s="742"/>
      <c r="AI326" s="744"/>
      <c r="AJ326" s="746"/>
      <c r="AK326" s="748"/>
      <c r="AL326" s="183"/>
      <c r="AM326" s="193"/>
      <c r="AN326" s="193"/>
      <c r="AO326" s="193"/>
      <c r="AP326" s="193"/>
      <c r="AQ326" s="193"/>
      <c r="AR326" s="183"/>
      <c r="AS326" s="183"/>
    </row>
    <row r="327" spans="1:45" ht="22.5" customHeight="1" x14ac:dyDescent="0.2">
      <c r="A327" s="758"/>
      <c r="B327" s="760"/>
      <c r="C327" s="819"/>
      <c r="D327" s="764"/>
      <c r="E327" s="819"/>
      <c r="F327" s="752"/>
      <c r="G327" s="754"/>
      <c r="H327" s="122" t="s">
        <v>245</v>
      </c>
      <c r="I327" s="123"/>
      <c r="J327" s="116"/>
      <c r="K327" s="52"/>
      <c r="L327" s="74"/>
      <c r="M327" s="53" t="str" cm="1">
        <f t="array" ref="M327">+_xlfn.IFS(L327="","",L327=#REF!,#REF!,L327=#REF!,#REF!)</f>
        <v/>
      </c>
      <c r="N327" s="74"/>
      <c r="O327" s="53" t="str" cm="1">
        <f t="array" ref="O327">+_xlfn.IFS(N327="","",N327=#REF!,#REF!,N327=#REF!,#REF!)</f>
        <v/>
      </c>
      <c r="P327" s="74"/>
      <c r="Q327" s="53" t="str" cm="1">
        <f t="array" ref="Q327">+_xlfn.IFS(P327="","",P327=#REF!,#REF!,P327=#REF!,#REF!,P327=#REF!,#REF!)</f>
        <v/>
      </c>
      <c r="R327" s="74"/>
      <c r="S327" s="53" t="str" cm="1">
        <f t="array" ref="S327">+_xlfn.IFS(R327="","",R327=#REF!,#REF!,R327=#REF!,#REF!)</f>
        <v/>
      </c>
      <c r="T327" s="73"/>
      <c r="U327" s="53" t="str" cm="1">
        <f t="array" ref="U327">+_xlfn.IFS(T327="","",T327=#REF!,#REF!,T327=#REF!,#REF!)</f>
        <v/>
      </c>
      <c r="V327" s="75"/>
      <c r="W327" s="117" t="str" cm="1">
        <f t="array" ref="W327">+_xlfn.IFS(V327="","",V327=#REF!,#REF!,V327=#REF!,#REF!,V327=#REF!,#REF!)</f>
        <v/>
      </c>
      <c r="X327" s="112" t="str">
        <f t="shared" si="2"/>
        <v/>
      </c>
      <c r="Y327" s="54" t="str" cm="1">
        <f t="array" ref="Y327">+_xlfn.IFS(X327="","",X327&lt;=#REF!,#REF!,X327&lt;=#REF!,#REF!,X327&lt;=#REF!,#REF!)</f>
        <v/>
      </c>
      <c r="Z327" s="109"/>
      <c r="AA327" s="104" t="str" cm="1">
        <f t="array" ref="AA327">+_xlfn.IFS(Z327="","",Z327=#REF!,#REF!,Z327=#REF!,#REF!,Z327=#REF!,#REF!)</f>
        <v/>
      </c>
      <c r="AB327" s="103" t="str" cm="1">
        <f t="array" ref="AB327">+_xlfn.IFS(AA327="","",AND(Y327=#REF!,AA327=#REF!),#REF!,AND(Y327=#REF!,AA327=#REF!),#REF!,AND(Y327=#REF!,AA327=#REF!),#REF!,AND(Y327=#REF!,AA327=#REF!),#REF!,AND(Y327=#REF!,AA327=#REF!),#REF!,AND(Y327=#REF!,AA327=#REF!),#REF!,AND(Y327=#REF!,AA327=#REF!),#REF!,AND(Y327=#REF!,AA327=#REF!),#REF!,AND(Y327=#REF!,AA327=#REF!),#REF!)</f>
        <v/>
      </c>
      <c r="AC327" s="104" t="str" cm="1">
        <f t="array" ref="AC327">+_xlfn.IFS(AB327="","",AB327=#REF!,#REF!,AB327=#REF!,#REF!,AB327=#REF!,#REF!)</f>
        <v/>
      </c>
      <c r="AD327" s="99" t="str" cm="1">
        <f t="array" ref="AD327">+_xlfn.IFS(AB327="","",AB327=#REF!,#REF!,AB327=#REF!,#REF!,AB327=#REF!,#REF!)</f>
        <v/>
      </c>
      <c r="AE327" s="766"/>
      <c r="AF327" s="758"/>
      <c r="AG327" s="740"/>
      <c r="AH327" s="742"/>
      <c r="AI327" s="744"/>
      <c r="AJ327" s="746"/>
      <c r="AK327" s="748"/>
      <c r="AL327" s="183"/>
      <c r="AM327" s="193"/>
      <c r="AN327" s="193"/>
      <c r="AO327" s="193"/>
      <c r="AP327" s="193"/>
      <c r="AQ327" s="193"/>
      <c r="AR327" s="183"/>
      <c r="AS327" s="183"/>
    </row>
    <row r="328" spans="1:45" ht="22.5" customHeight="1" x14ac:dyDescent="0.2">
      <c r="A328" s="758"/>
      <c r="B328" s="760"/>
      <c r="C328" s="819"/>
      <c r="D328" s="764"/>
      <c r="E328" s="819"/>
      <c r="F328" s="750" t="s">
        <v>246</v>
      </c>
      <c r="G328" s="755"/>
      <c r="H328" s="122" t="s">
        <v>243</v>
      </c>
      <c r="I328" s="123"/>
      <c r="J328" s="116"/>
      <c r="K328" s="52"/>
      <c r="L328" s="74"/>
      <c r="M328" s="53" t="str" cm="1">
        <f t="array" ref="M328">+_xlfn.IFS(L328="","",L328=#REF!,#REF!,L328=#REF!,#REF!)</f>
        <v/>
      </c>
      <c r="N328" s="74"/>
      <c r="O328" s="53" t="str" cm="1">
        <f t="array" ref="O328">+_xlfn.IFS(N328="","",N328=#REF!,#REF!,N328=#REF!,#REF!)</f>
        <v/>
      </c>
      <c r="P328" s="74"/>
      <c r="Q328" s="53" t="str" cm="1">
        <f t="array" ref="Q328">+_xlfn.IFS(P328="","",P328=#REF!,#REF!,P328=#REF!,#REF!,P328=#REF!,#REF!)</f>
        <v/>
      </c>
      <c r="R328" s="74"/>
      <c r="S328" s="53" t="str" cm="1">
        <f t="array" ref="S328">+_xlfn.IFS(R328="","",R328=#REF!,#REF!,R328=#REF!,#REF!)</f>
        <v/>
      </c>
      <c r="T328" s="73"/>
      <c r="U328" s="53" t="str" cm="1">
        <f t="array" ref="U328">+_xlfn.IFS(T328="","",T328=#REF!,#REF!,T328=#REF!,#REF!)</f>
        <v/>
      </c>
      <c r="V328" s="75"/>
      <c r="W328" s="117" t="str" cm="1">
        <f t="array" ref="W328">+_xlfn.IFS(V328="","",V328=#REF!,#REF!,V328=#REF!,#REF!,V328=#REF!,#REF!)</f>
        <v/>
      </c>
      <c r="X328" s="112" t="str">
        <f t="shared" si="2"/>
        <v/>
      </c>
      <c r="Y328" s="54" t="str" cm="1">
        <f t="array" ref="Y328">+_xlfn.IFS(X328="","",X328&lt;=#REF!,#REF!,X328&lt;=#REF!,#REF!,X328&lt;=#REF!,#REF!)</f>
        <v/>
      </c>
      <c r="Z328" s="109"/>
      <c r="AA328" s="104" t="str" cm="1">
        <f t="array" ref="AA328">+_xlfn.IFS(Z328="","",Z328=#REF!,#REF!,Z328=#REF!,#REF!,Z328=#REF!,#REF!)</f>
        <v/>
      </c>
      <c r="AB328" s="103" t="str" cm="1">
        <f t="array" ref="AB328">+_xlfn.IFS(AA328="","",AND(Y328=#REF!,AA328=#REF!),#REF!,AND(Y328=#REF!,AA328=#REF!),#REF!,AND(Y328=#REF!,AA328=#REF!),#REF!,AND(Y328=#REF!,AA328=#REF!),#REF!,AND(Y328=#REF!,AA328=#REF!),#REF!,AND(Y328=#REF!,AA328=#REF!),#REF!,AND(Y328=#REF!,AA328=#REF!),#REF!,AND(Y328=#REF!,AA328=#REF!),#REF!,AND(Y328=#REF!,AA328=#REF!),#REF!)</f>
        <v/>
      </c>
      <c r="AC328" s="104" t="str" cm="1">
        <f t="array" ref="AC328">+_xlfn.IFS(AB328="","",AB328=#REF!,#REF!,AB328=#REF!,#REF!,AB328=#REF!,#REF!)</f>
        <v/>
      </c>
      <c r="AD328" s="99" t="str" cm="1">
        <f t="array" ref="AD328">+_xlfn.IFS(AB328="","",AB328=#REF!,#REF!,AB328=#REF!,#REF!,AB328=#REF!,#REF!)</f>
        <v/>
      </c>
      <c r="AE328" s="766"/>
      <c r="AF328" s="758"/>
      <c r="AG328" s="740"/>
      <c r="AH328" s="742"/>
      <c r="AI328" s="744"/>
      <c r="AJ328" s="746"/>
      <c r="AK328" s="748"/>
      <c r="AL328" s="183"/>
      <c r="AM328" s="193"/>
      <c r="AN328" s="193"/>
      <c r="AO328" s="193"/>
      <c r="AP328" s="193"/>
      <c r="AQ328" s="193"/>
      <c r="AR328" s="183"/>
      <c r="AS328" s="183"/>
    </row>
    <row r="329" spans="1:45" ht="22.5" customHeight="1" x14ac:dyDescent="0.2">
      <c r="A329" s="758"/>
      <c r="B329" s="760"/>
      <c r="C329" s="819"/>
      <c r="D329" s="764"/>
      <c r="E329" s="819"/>
      <c r="F329" s="751"/>
      <c r="G329" s="753"/>
      <c r="H329" s="122" t="s">
        <v>244</v>
      </c>
      <c r="I329" s="123"/>
      <c r="J329" s="116"/>
      <c r="K329" s="52"/>
      <c r="L329" s="74"/>
      <c r="M329" s="53" t="str" cm="1">
        <f t="array" ref="M329">+_xlfn.IFS(L329="","",L329=#REF!,#REF!,L329=#REF!,#REF!)</f>
        <v/>
      </c>
      <c r="N329" s="74"/>
      <c r="O329" s="53" t="str" cm="1">
        <f t="array" ref="O329">+_xlfn.IFS(N329="","",N329=#REF!,#REF!,N329=#REF!,#REF!)</f>
        <v/>
      </c>
      <c r="P329" s="74"/>
      <c r="Q329" s="53" t="str" cm="1">
        <f t="array" ref="Q329">+_xlfn.IFS(P329="","",P329=#REF!,#REF!,P329=#REF!,#REF!,P329=#REF!,#REF!)</f>
        <v/>
      </c>
      <c r="R329" s="74"/>
      <c r="S329" s="53" t="str" cm="1">
        <f t="array" ref="S329">+_xlfn.IFS(R329="","",R329=#REF!,#REF!,R329=#REF!,#REF!)</f>
        <v/>
      </c>
      <c r="T329" s="73"/>
      <c r="U329" s="53" t="str" cm="1">
        <f t="array" ref="U329">+_xlfn.IFS(T329="","",T329=#REF!,#REF!,T329=#REF!,#REF!)</f>
        <v/>
      </c>
      <c r="V329" s="75"/>
      <c r="W329" s="117" t="str" cm="1">
        <f t="array" ref="W329">+_xlfn.IFS(V329="","",V329=#REF!,#REF!,V329=#REF!,#REF!,V329=#REF!,#REF!)</f>
        <v/>
      </c>
      <c r="X329" s="112" t="str">
        <f t="shared" si="2"/>
        <v/>
      </c>
      <c r="Y329" s="54" t="str" cm="1">
        <f t="array" ref="Y329">+_xlfn.IFS(X329="","",X329&lt;=#REF!,#REF!,X329&lt;=#REF!,#REF!,X329&lt;=#REF!,#REF!)</f>
        <v/>
      </c>
      <c r="Z329" s="109"/>
      <c r="AA329" s="104" t="str" cm="1">
        <f t="array" ref="AA329">+_xlfn.IFS(Z329="","",Z329=#REF!,#REF!,Z329=#REF!,#REF!,Z329=#REF!,#REF!)</f>
        <v/>
      </c>
      <c r="AB329" s="103" t="str" cm="1">
        <f t="array" ref="AB329">+_xlfn.IFS(AA329="","",AND(Y329=#REF!,AA329=#REF!),#REF!,AND(Y329=#REF!,AA329=#REF!),#REF!,AND(Y329=#REF!,AA329=#REF!),#REF!,AND(Y329=#REF!,AA329=#REF!),#REF!,AND(Y329=#REF!,AA329=#REF!),#REF!,AND(Y329=#REF!,AA329=#REF!),#REF!,AND(Y329=#REF!,AA329=#REF!),#REF!,AND(Y329=#REF!,AA329=#REF!),#REF!,AND(Y329=#REF!,AA329=#REF!),#REF!)</f>
        <v/>
      </c>
      <c r="AC329" s="104" t="str" cm="1">
        <f t="array" ref="AC329">+_xlfn.IFS(AB329="","",AB329=#REF!,#REF!,AB329=#REF!,#REF!,AB329=#REF!,#REF!)</f>
        <v/>
      </c>
      <c r="AD329" s="99" t="str" cm="1">
        <f t="array" ref="AD329">+_xlfn.IFS(AB329="","",AB329=#REF!,#REF!,AB329=#REF!,#REF!,AB329=#REF!,#REF!)</f>
        <v/>
      </c>
      <c r="AE329" s="766"/>
      <c r="AF329" s="758"/>
      <c r="AG329" s="740"/>
      <c r="AH329" s="742"/>
      <c r="AI329" s="744"/>
      <c r="AJ329" s="746"/>
      <c r="AK329" s="748"/>
      <c r="AL329" s="183"/>
      <c r="AM329" s="193"/>
      <c r="AN329" s="193"/>
      <c r="AO329" s="193"/>
      <c r="AP329" s="193"/>
      <c r="AQ329" s="193"/>
      <c r="AR329" s="183"/>
      <c r="AS329" s="183"/>
    </row>
    <row r="330" spans="1:45" ht="22.5" customHeight="1" x14ac:dyDescent="0.2">
      <c r="A330" s="758"/>
      <c r="B330" s="760"/>
      <c r="C330" s="819"/>
      <c r="D330" s="764"/>
      <c r="E330" s="819"/>
      <c r="F330" s="752"/>
      <c r="G330" s="754"/>
      <c r="H330" s="122" t="s">
        <v>245</v>
      </c>
      <c r="I330" s="123"/>
      <c r="J330" s="116"/>
      <c r="K330" s="52"/>
      <c r="L330" s="74"/>
      <c r="M330" s="53" t="str" cm="1">
        <f t="array" ref="M330">+_xlfn.IFS(L330="","",L330=#REF!,#REF!,L330=#REF!,#REF!)</f>
        <v/>
      </c>
      <c r="N330" s="74"/>
      <c r="O330" s="53" t="str" cm="1">
        <f t="array" ref="O330">+_xlfn.IFS(N330="","",N330=#REF!,#REF!,N330=#REF!,#REF!)</f>
        <v/>
      </c>
      <c r="P330" s="74"/>
      <c r="Q330" s="53" t="str" cm="1">
        <f t="array" ref="Q330">+_xlfn.IFS(P330="","",P330=#REF!,#REF!,P330=#REF!,#REF!,P330=#REF!,#REF!)</f>
        <v/>
      </c>
      <c r="R330" s="74"/>
      <c r="S330" s="53" t="str" cm="1">
        <f t="array" ref="S330">+_xlfn.IFS(R330="","",R330=#REF!,#REF!,R330=#REF!,#REF!)</f>
        <v/>
      </c>
      <c r="T330" s="73"/>
      <c r="U330" s="53" t="str" cm="1">
        <f t="array" ref="U330">+_xlfn.IFS(T330="","",T330=#REF!,#REF!,T330=#REF!,#REF!)</f>
        <v/>
      </c>
      <c r="V330" s="75"/>
      <c r="W330" s="117" t="str" cm="1">
        <f t="array" ref="W330">+_xlfn.IFS(V330="","",V330=#REF!,#REF!,V330=#REF!,#REF!,V330=#REF!,#REF!)</f>
        <v/>
      </c>
      <c r="X330" s="112" t="str">
        <f t="shared" si="2"/>
        <v/>
      </c>
      <c r="Y330" s="54" t="str" cm="1">
        <f t="array" ref="Y330">+_xlfn.IFS(X330="","",X330&lt;=#REF!,#REF!,X330&lt;=#REF!,#REF!,X330&lt;=#REF!,#REF!)</f>
        <v/>
      </c>
      <c r="Z330" s="109"/>
      <c r="AA330" s="104" t="str" cm="1">
        <f t="array" ref="AA330">+_xlfn.IFS(Z330="","",Z330=#REF!,#REF!,Z330=#REF!,#REF!,Z330=#REF!,#REF!)</f>
        <v/>
      </c>
      <c r="AB330" s="103" t="str" cm="1">
        <f t="array" ref="AB330">+_xlfn.IFS(AA330="","",AND(Y330=#REF!,AA330=#REF!),#REF!,AND(Y330=#REF!,AA330=#REF!),#REF!,AND(Y330=#REF!,AA330=#REF!),#REF!,AND(Y330=#REF!,AA330=#REF!),#REF!,AND(Y330=#REF!,AA330=#REF!),#REF!,AND(Y330=#REF!,AA330=#REF!),#REF!,AND(Y330=#REF!,AA330=#REF!),#REF!,AND(Y330=#REF!,AA330=#REF!),#REF!,AND(Y330=#REF!,AA330=#REF!),#REF!)</f>
        <v/>
      </c>
      <c r="AC330" s="104" t="str" cm="1">
        <f t="array" ref="AC330">+_xlfn.IFS(AB330="","",AB330=#REF!,#REF!,AB330=#REF!,#REF!,AB330=#REF!,#REF!)</f>
        <v/>
      </c>
      <c r="AD330" s="99" t="str" cm="1">
        <f t="array" ref="AD330">+_xlfn.IFS(AB330="","",AB330=#REF!,#REF!,AB330=#REF!,#REF!,AB330=#REF!,#REF!)</f>
        <v/>
      </c>
      <c r="AE330" s="766"/>
      <c r="AF330" s="758"/>
      <c r="AG330" s="740"/>
      <c r="AH330" s="742"/>
      <c r="AI330" s="744"/>
      <c r="AJ330" s="746"/>
      <c r="AK330" s="748"/>
      <c r="AL330" s="183"/>
      <c r="AM330" s="193"/>
      <c r="AN330" s="193"/>
      <c r="AO330" s="193"/>
      <c r="AP330" s="193"/>
      <c r="AQ330" s="193"/>
      <c r="AR330" s="183"/>
      <c r="AS330" s="183"/>
    </row>
    <row r="331" spans="1:45" ht="22.5" customHeight="1" x14ac:dyDescent="0.2">
      <c r="A331" s="758"/>
      <c r="B331" s="760"/>
      <c r="C331" s="819"/>
      <c r="D331" s="764"/>
      <c r="E331" s="819"/>
      <c r="F331" s="750" t="s">
        <v>247</v>
      </c>
      <c r="G331" s="755"/>
      <c r="H331" s="122" t="s">
        <v>243</v>
      </c>
      <c r="I331" s="123"/>
      <c r="J331" s="116"/>
      <c r="K331" s="52"/>
      <c r="L331" s="74"/>
      <c r="M331" s="53" t="str" cm="1">
        <f t="array" ref="M331">+_xlfn.IFS(L331="","",L331=#REF!,#REF!,L331=#REF!,#REF!)</f>
        <v/>
      </c>
      <c r="N331" s="74"/>
      <c r="O331" s="53" t="str" cm="1">
        <f t="array" ref="O331">+_xlfn.IFS(N331="","",N331=#REF!,#REF!,N331=#REF!,#REF!)</f>
        <v/>
      </c>
      <c r="P331" s="74"/>
      <c r="Q331" s="53" t="str" cm="1">
        <f t="array" ref="Q331">+_xlfn.IFS(P331="","",P331=#REF!,#REF!,P331=#REF!,#REF!,P331=#REF!,#REF!)</f>
        <v/>
      </c>
      <c r="R331" s="74"/>
      <c r="S331" s="53" t="str" cm="1">
        <f t="array" ref="S331">+_xlfn.IFS(R331="","",R331=#REF!,#REF!,R331=#REF!,#REF!)</f>
        <v/>
      </c>
      <c r="T331" s="73"/>
      <c r="U331" s="53" t="str" cm="1">
        <f t="array" ref="U331">+_xlfn.IFS(T331="","",T331=#REF!,#REF!,T331=#REF!,#REF!)</f>
        <v/>
      </c>
      <c r="V331" s="75"/>
      <c r="W331" s="117" t="str" cm="1">
        <f t="array" ref="W331">+_xlfn.IFS(V331="","",V331=#REF!,#REF!,V331=#REF!,#REF!,V331=#REF!,#REF!)</f>
        <v/>
      </c>
      <c r="X331" s="112" t="str">
        <f t="shared" si="2"/>
        <v/>
      </c>
      <c r="Y331" s="54" t="str" cm="1">
        <f t="array" ref="Y331">+_xlfn.IFS(X331="","",X331&lt;=#REF!,#REF!,X331&lt;=#REF!,#REF!,X331&lt;=#REF!,#REF!)</f>
        <v/>
      </c>
      <c r="Z331" s="109"/>
      <c r="AA331" s="104" t="str" cm="1">
        <f t="array" ref="AA331">+_xlfn.IFS(Z331="","",Z331=#REF!,#REF!,Z331=#REF!,#REF!,Z331=#REF!,#REF!)</f>
        <v/>
      </c>
      <c r="AB331" s="103" t="str" cm="1">
        <f t="array" ref="AB331">+_xlfn.IFS(AA331="","",AND(Y331=#REF!,AA331=#REF!),#REF!,AND(Y331=#REF!,AA331=#REF!),#REF!,AND(Y331=#REF!,AA331=#REF!),#REF!,AND(Y331=#REF!,AA331=#REF!),#REF!,AND(Y331=#REF!,AA331=#REF!),#REF!,AND(Y331=#REF!,AA331=#REF!),#REF!,AND(Y331=#REF!,AA331=#REF!),#REF!,AND(Y331=#REF!,AA331=#REF!),#REF!,AND(Y331=#REF!,AA331=#REF!),#REF!)</f>
        <v/>
      </c>
      <c r="AC331" s="104" t="str" cm="1">
        <f t="array" ref="AC331">+_xlfn.IFS(AB331="","",AB331=#REF!,#REF!,AB331=#REF!,#REF!,AB331=#REF!,#REF!)</f>
        <v/>
      </c>
      <c r="AD331" s="99" t="str" cm="1">
        <f t="array" ref="AD331">+_xlfn.IFS(AB331="","",AB331=#REF!,#REF!,AB331=#REF!,#REF!,AB331=#REF!,#REF!)</f>
        <v/>
      </c>
      <c r="AE331" s="766"/>
      <c r="AF331" s="758"/>
      <c r="AG331" s="740"/>
      <c r="AH331" s="742"/>
      <c r="AI331" s="744"/>
      <c r="AJ331" s="746"/>
      <c r="AK331" s="748"/>
      <c r="AL331" s="183"/>
      <c r="AM331" s="193"/>
      <c r="AN331" s="193"/>
      <c r="AO331" s="193"/>
      <c r="AP331" s="193"/>
      <c r="AQ331" s="193"/>
      <c r="AR331" s="183"/>
      <c r="AS331" s="183"/>
    </row>
    <row r="332" spans="1:45" ht="22.5" customHeight="1" x14ac:dyDescent="0.2">
      <c r="A332" s="758"/>
      <c r="B332" s="760"/>
      <c r="C332" s="819"/>
      <c r="D332" s="764"/>
      <c r="E332" s="819"/>
      <c r="F332" s="751"/>
      <c r="G332" s="753"/>
      <c r="H332" s="122" t="s">
        <v>244</v>
      </c>
      <c r="I332" s="123"/>
      <c r="J332" s="116"/>
      <c r="K332" s="52"/>
      <c r="L332" s="74"/>
      <c r="M332" s="53" t="str" cm="1">
        <f t="array" ref="M332">+_xlfn.IFS(L332="","",L332=#REF!,#REF!,L332=#REF!,#REF!)</f>
        <v/>
      </c>
      <c r="N332" s="74"/>
      <c r="O332" s="53" t="str" cm="1">
        <f t="array" ref="O332">+_xlfn.IFS(N332="","",N332=#REF!,#REF!,N332=#REF!,#REF!)</f>
        <v/>
      </c>
      <c r="P332" s="74"/>
      <c r="Q332" s="53" t="str" cm="1">
        <f t="array" ref="Q332">+_xlfn.IFS(P332="","",P332=#REF!,#REF!,P332=#REF!,#REF!,P332=#REF!,#REF!)</f>
        <v/>
      </c>
      <c r="R332" s="74"/>
      <c r="S332" s="53" t="str" cm="1">
        <f t="array" ref="S332">+_xlfn.IFS(R332="","",R332=#REF!,#REF!,R332=#REF!,#REF!)</f>
        <v/>
      </c>
      <c r="T332" s="73"/>
      <c r="U332" s="53" t="str" cm="1">
        <f t="array" ref="U332">+_xlfn.IFS(T332="","",T332=#REF!,#REF!,T332=#REF!,#REF!)</f>
        <v/>
      </c>
      <c r="V332" s="75"/>
      <c r="W332" s="117" t="str" cm="1">
        <f t="array" ref="W332">+_xlfn.IFS(V332="","",V332=#REF!,#REF!,V332=#REF!,#REF!,V332=#REF!,#REF!)</f>
        <v/>
      </c>
      <c r="X332" s="112" t="str">
        <f t="shared" si="2"/>
        <v/>
      </c>
      <c r="Y332" s="54" t="str" cm="1">
        <f t="array" ref="Y332">+_xlfn.IFS(X332="","",X332&lt;=#REF!,#REF!,X332&lt;=#REF!,#REF!,X332&lt;=#REF!,#REF!)</f>
        <v/>
      </c>
      <c r="Z332" s="109"/>
      <c r="AA332" s="104" t="str" cm="1">
        <f t="array" ref="AA332">+_xlfn.IFS(Z332="","",Z332=#REF!,#REF!,Z332=#REF!,#REF!,Z332=#REF!,#REF!)</f>
        <v/>
      </c>
      <c r="AB332" s="103" t="str" cm="1">
        <f t="array" ref="AB332">+_xlfn.IFS(AA332="","",AND(Y332=#REF!,AA332=#REF!),#REF!,AND(Y332=#REF!,AA332=#REF!),#REF!,AND(Y332=#REF!,AA332=#REF!),#REF!,AND(Y332=#REF!,AA332=#REF!),#REF!,AND(Y332=#REF!,AA332=#REF!),#REF!,AND(Y332=#REF!,AA332=#REF!),#REF!,AND(Y332=#REF!,AA332=#REF!),#REF!,AND(Y332=#REF!,AA332=#REF!),#REF!,AND(Y332=#REF!,AA332=#REF!),#REF!)</f>
        <v/>
      </c>
      <c r="AC332" s="104" t="str" cm="1">
        <f t="array" ref="AC332">+_xlfn.IFS(AB332="","",AB332=#REF!,#REF!,AB332=#REF!,#REF!,AB332=#REF!,#REF!)</f>
        <v/>
      </c>
      <c r="AD332" s="99" t="str" cm="1">
        <f t="array" ref="AD332">+_xlfn.IFS(AB332="","",AB332=#REF!,#REF!,AB332=#REF!,#REF!,AB332=#REF!,#REF!)</f>
        <v/>
      </c>
      <c r="AE332" s="766"/>
      <c r="AF332" s="758"/>
      <c r="AG332" s="740"/>
      <c r="AH332" s="742"/>
      <c r="AI332" s="744"/>
      <c r="AJ332" s="746"/>
      <c r="AK332" s="748"/>
      <c r="AL332" s="183"/>
      <c r="AM332" s="193"/>
      <c r="AN332" s="193"/>
      <c r="AO332" s="193"/>
      <c r="AP332" s="193"/>
      <c r="AQ332" s="193"/>
      <c r="AR332" s="183"/>
      <c r="AS332" s="183"/>
    </row>
    <row r="333" spans="1:45" ht="22.5" customHeight="1" x14ac:dyDescent="0.2">
      <c r="A333" s="758"/>
      <c r="B333" s="760"/>
      <c r="C333" s="819"/>
      <c r="D333" s="764"/>
      <c r="E333" s="819"/>
      <c r="F333" s="752"/>
      <c r="G333" s="754"/>
      <c r="H333" s="122" t="s">
        <v>245</v>
      </c>
      <c r="I333" s="123"/>
      <c r="J333" s="116"/>
      <c r="K333" s="52"/>
      <c r="L333" s="74"/>
      <c r="M333" s="53" t="str" cm="1">
        <f t="array" ref="M333">+_xlfn.IFS(L333="","",L333=#REF!,#REF!,L333=#REF!,#REF!)</f>
        <v/>
      </c>
      <c r="N333" s="74"/>
      <c r="O333" s="53" t="str" cm="1">
        <f t="array" ref="O333">+_xlfn.IFS(N333="","",N333=#REF!,#REF!,N333=#REF!,#REF!)</f>
        <v/>
      </c>
      <c r="P333" s="74"/>
      <c r="Q333" s="53" t="str" cm="1">
        <f t="array" ref="Q333">+_xlfn.IFS(P333="","",P333=#REF!,#REF!,P333=#REF!,#REF!,P333=#REF!,#REF!)</f>
        <v/>
      </c>
      <c r="R333" s="74"/>
      <c r="S333" s="53" t="str" cm="1">
        <f t="array" ref="S333">+_xlfn.IFS(R333="","",R333=#REF!,#REF!,R333=#REF!,#REF!)</f>
        <v/>
      </c>
      <c r="T333" s="73"/>
      <c r="U333" s="53" t="str" cm="1">
        <f t="array" ref="U333">+_xlfn.IFS(T333="","",T333=#REF!,#REF!,T333=#REF!,#REF!)</f>
        <v/>
      </c>
      <c r="V333" s="75"/>
      <c r="W333" s="117" t="str" cm="1">
        <f t="array" ref="W333">+_xlfn.IFS(V333="","",V333=#REF!,#REF!,V333=#REF!,#REF!,V333=#REF!,#REF!)</f>
        <v/>
      </c>
      <c r="X333" s="112" t="str">
        <f t="shared" si="2"/>
        <v/>
      </c>
      <c r="Y333" s="54" t="str" cm="1">
        <f t="array" ref="Y333">+_xlfn.IFS(X333="","",X333&lt;=#REF!,#REF!,X333&lt;=#REF!,#REF!,X333&lt;=#REF!,#REF!)</f>
        <v/>
      </c>
      <c r="Z333" s="109"/>
      <c r="AA333" s="104" t="str" cm="1">
        <f t="array" ref="AA333">+_xlfn.IFS(Z333="","",Z333=#REF!,#REF!,Z333=#REF!,#REF!,Z333=#REF!,#REF!)</f>
        <v/>
      </c>
      <c r="AB333" s="103" t="str" cm="1">
        <f t="array" ref="AB333">+_xlfn.IFS(AA333="","",AND(Y333=#REF!,AA333=#REF!),#REF!,AND(Y333=#REF!,AA333=#REF!),#REF!,AND(Y333=#REF!,AA333=#REF!),#REF!,AND(Y333=#REF!,AA333=#REF!),#REF!,AND(Y333=#REF!,AA333=#REF!),#REF!,AND(Y333=#REF!,AA333=#REF!),#REF!,AND(Y333=#REF!,AA333=#REF!),#REF!,AND(Y333=#REF!,AA333=#REF!),#REF!,AND(Y333=#REF!,AA333=#REF!),#REF!)</f>
        <v/>
      </c>
      <c r="AC333" s="104" t="str" cm="1">
        <f t="array" ref="AC333">+_xlfn.IFS(AB333="","",AB333=#REF!,#REF!,AB333=#REF!,#REF!,AB333=#REF!,#REF!)</f>
        <v/>
      </c>
      <c r="AD333" s="99" t="str" cm="1">
        <f t="array" ref="AD333">+_xlfn.IFS(AB333="","",AB333=#REF!,#REF!,AB333=#REF!,#REF!,AB333=#REF!,#REF!)</f>
        <v/>
      </c>
      <c r="AE333" s="766"/>
      <c r="AF333" s="758"/>
      <c r="AG333" s="740"/>
      <c r="AH333" s="742"/>
      <c r="AI333" s="744"/>
      <c r="AJ333" s="746"/>
      <c r="AK333" s="748"/>
      <c r="AL333" s="183"/>
      <c r="AM333" s="193"/>
      <c r="AN333" s="193"/>
      <c r="AO333" s="193"/>
      <c r="AP333" s="193"/>
      <c r="AQ333" s="193"/>
      <c r="AR333" s="183"/>
      <c r="AS333" s="183"/>
    </row>
    <row r="334" spans="1:45" ht="22.5" customHeight="1" x14ac:dyDescent="0.2">
      <c r="A334" s="758"/>
      <c r="B334" s="760"/>
      <c r="C334" s="819"/>
      <c r="D334" s="764"/>
      <c r="E334" s="819"/>
      <c r="F334" s="750" t="s">
        <v>248</v>
      </c>
      <c r="G334" s="755"/>
      <c r="H334" s="122" t="s">
        <v>243</v>
      </c>
      <c r="I334" s="123"/>
      <c r="J334" s="116"/>
      <c r="K334" s="52"/>
      <c r="L334" s="74"/>
      <c r="M334" s="53" t="str" cm="1">
        <f t="array" ref="M334">+_xlfn.IFS(L334="","",L334=#REF!,#REF!,L334=#REF!,#REF!)</f>
        <v/>
      </c>
      <c r="N334" s="74"/>
      <c r="O334" s="53" t="str" cm="1">
        <f t="array" ref="O334">+_xlfn.IFS(N334="","",N334=#REF!,#REF!,N334=#REF!,#REF!)</f>
        <v/>
      </c>
      <c r="P334" s="74"/>
      <c r="Q334" s="53" t="str" cm="1">
        <f t="array" ref="Q334">+_xlfn.IFS(P334="","",P334=#REF!,#REF!,P334=#REF!,#REF!,P334=#REF!,#REF!)</f>
        <v/>
      </c>
      <c r="R334" s="74"/>
      <c r="S334" s="53" t="str" cm="1">
        <f t="array" ref="S334">+_xlfn.IFS(R334="","",R334=#REF!,#REF!,R334=#REF!,#REF!)</f>
        <v/>
      </c>
      <c r="T334" s="73"/>
      <c r="U334" s="53" t="str" cm="1">
        <f t="array" ref="U334">+_xlfn.IFS(T334="","",T334=#REF!,#REF!,T334=#REF!,#REF!)</f>
        <v/>
      </c>
      <c r="V334" s="75"/>
      <c r="W334" s="117" t="str" cm="1">
        <f t="array" ref="W334">+_xlfn.IFS(V334="","",V334=#REF!,#REF!,V334=#REF!,#REF!,V334=#REF!,#REF!)</f>
        <v/>
      </c>
      <c r="X334" s="112" t="str">
        <f t="shared" si="2"/>
        <v/>
      </c>
      <c r="Y334" s="54" t="str" cm="1">
        <f t="array" ref="Y334">+_xlfn.IFS(X334="","",X334&lt;=#REF!,#REF!,X334&lt;=#REF!,#REF!,X334&lt;=#REF!,#REF!)</f>
        <v/>
      </c>
      <c r="Z334" s="109"/>
      <c r="AA334" s="104" t="str" cm="1">
        <f t="array" ref="AA334">+_xlfn.IFS(Z334="","",Z334=#REF!,#REF!,Z334=#REF!,#REF!,Z334=#REF!,#REF!)</f>
        <v/>
      </c>
      <c r="AB334" s="103" t="str" cm="1">
        <f t="array" ref="AB334">+_xlfn.IFS(AA334="","",AND(Y334=#REF!,AA334=#REF!),#REF!,AND(Y334=#REF!,AA334=#REF!),#REF!,AND(Y334=#REF!,AA334=#REF!),#REF!,AND(Y334=#REF!,AA334=#REF!),#REF!,AND(Y334=#REF!,AA334=#REF!),#REF!,AND(Y334=#REF!,AA334=#REF!),#REF!,AND(Y334=#REF!,AA334=#REF!),#REF!,AND(Y334=#REF!,AA334=#REF!),#REF!,AND(Y334=#REF!,AA334=#REF!),#REF!)</f>
        <v/>
      </c>
      <c r="AC334" s="104" t="str" cm="1">
        <f t="array" ref="AC334">+_xlfn.IFS(AB334="","",AB334=#REF!,#REF!,AB334=#REF!,#REF!,AB334=#REF!,#REF!)</f>
        <v/>
      </c>
      <c r="AD334" s="99" t="str" cm="1">
        <f t="array" ref="AD334">+_xlfn.IFS(AB334="","",AB334=#REF!,#REF!,AB334=#REF!,#REF!,AB334=#REF!,#REF!)</f>
        <v/>
      </c>
      <c r="AE334" s="766"/>
      <c r="AF334" s="758"/>
      <c r="AG334" s="740"/>
      <c r="AH334" s="742"/>
      <c r="AI334" s="744"/>
      <c r="AJ334" s="746"/>
      <c r="AK334" s="748"/>
      <c r="AL334" s="183"/>
      <c r="AM334" s="193"/>
      <c r="AN334" s="193"/>
      <c r="AO334" s="193"/>
      <c r="AP334" s="193"/>
      <c r="AQ334" s="193"/>
      <c r="AR334" s="183"/>
      <c r="AS334" s="183"/>
    </row>
    <row r="335" spans="1:45" ht="22.5" customHeight="1" x14ac:dyDescent="0.2">
      <c r="A335" s="758"/>
      <c r="B335" s="760"/>
      <c r="C335" s="819"/>
      <c r="D335" s="764"/>
      <c r="E335" s="819"/>
      <c r="F335" s="751"/>
      <c r="G335" s="753"/>
      <c r="H335" s="122" t="s">
        <v>244</v>
      </c>
      <c r="I335" s="123"/>
      <c r="J335" s="116"/>
      <c r="K335" s="52"/>
      <c r="L335" s="74"/>
      <c r="M335" s="53" t="str" cm="1">
        <f t="array" ref="M335">+_xlfn.IFS(L335="","",L335=#REF!,#REF!,L335=#REF!,#REF!)</f>
        <v/>
      </c>
      <c r="N335" s="74"/>
      <c r="O335" s="53" t="str" cm="1">
        <f t="array" ref="O335">+_xlfn.IFS(N335="","",N335=#REF!,#REF!,N335=#REF!,#REF!)</f>
        <v/>
      </c>
      <c r="P335" s="74"/>
      <c r="Q335" s="53" t="str" cm="1">
        <f t="array" ref="Q335">+_xlfn.IFS(P335="","",P335=#REF!,#REF!,P335=#REF!,#REF!,P335=#REF!,#REF!)</f>
        <v/>
      </c>
      <c r="R335" s="74"/>
      <c r="S335" s="53" t="str" cm="1">
        <f t="array" ref="S335">+_xlfn.IFS(R335="","",R335=#REF!,#REF!,R335=#REF!,#REF!)</f>
        <v/>
      </c>
      <c r="T335" s="73"/>
      <c r="U335" s="53" t="str" cm="1">
        <f t="array" ref="U335">+_xlfn.IFS(T335="","",T335=#REF!,#REF!,T335=#REF!,#REF!)</f>
        <v/>
      </c>
      <c r="V335" s="75"/>
      <c r="W335" s="117" t="str" cm="1">
        <f t="array" ref="W335">+_xlfn.IFS(V335="","",V335=#REF!,#REF!,V335=#REF!,#REF!,V335=#REF!,#REF!)</f>
        <v/>
      </c>
      <c r="X335" s="112" t="str">
        <f t="shared" si="2"/>
        <v/>
      </c>
      <c r="Y335" s="54" t="str" cm="1">
        <f t="array" ref="Y335">+_xlfn.IFS(X335="","",X335&lt;=#REF!,#REF!,X335&lt;=#REF!,#REF!,X335&lt;=#REF!,#REF!)</f>
        <v/>
      </c>
      <c r="Z335" s="109"/>
      <c r="AA335" s="104" t="str" cm="1">
        <f t="array" ref="AA335">+_xlfn.IFS(Z335="","",Z335=#REF!,#REF!,Z335=#REF!,#REF!,Z335=#REF!,#REF!)</f>
        <v/>
      </c>
      <c r="AB335" s="103" t="str" cm="1">
        <f t="array" ref="AB335">+_xlfn.IFS(AA335="","",AND(Y335=#REF!,AA335=#REF!),#REF!,AND(Y335=#REF!,AA335=#REF!),#REF!,AND(Y335=#REF!,AA335=#REF!),#REF!,AND(Y335=#REF!,AA335=#REF!),#REF!,AND(Y335=#REF!,AA335=#REF!),#REF!,AND(Y335=#REF!,AA335=#REF!),#REF!,AND(Y335=#REF!,AA335=#REF!),#REF!,AND(Y335=#REF!,AA335=#REF!),#REF!,AND(Y335=#REF!,AA335=#REF!),#REF!)</f>
        <v/>
      </c>
      <c r="AC335" s="104" t="str" cm="1">
        <f t="array" ref="AC335">+_xlfn.IFS(AB335="","",AB335=#REF!,#REF!,AB335=#REF!,#REF!,AB335=#REF!,#REF!)</f>
        <v/>
      </c>
      <c r="AD335" s="99" t="str" cm="1">
        <f t="array" ref="AD335">+_xlfn.IFS(AB335="","",AB335=#REF!,#REF!,AB335=#REF!,#REF!,AB335=#REF!,#REF!)</f>
        <v/>
      </c>
      <c r="AE335" s="766"/>
      <c r="AF335" s="758"/>
      <c r="AG335" s="740"/>
      <c r="AH335" s="742"/>
      <c r="AI335" s="744"/>
      <c r="AJ335" s="746"/>
      <c r="AK335" s="748"/>
      <c r="AL335" s="183"/>
      <c r="AM335" s="193"/>
      <c r="AN335" s="193"/>
      <c r="AO335" s="193"/>
      <c r="AP335" s="193"/>
      <c r="AQ335" s="193"/>
      <c r="AR335" s="183"/>
      <c r="AS335" s="183"/>
    </row>
    <row r="336" spans="1:45" ht="22.5" customHeight="1" x14ac:dyDescent="0.2">
      <c r="A336" s="758"/>
      <c r="B336" s="760"/>
      <c r="C336" s="819"/>
      <c r="D336" s="764"/>
      <c r="E336" s="819"/>
      <c r="F336" s="752"/>
      <c r="G336" s="754"/>
      <c r="H336" s="122" t="s">
        <v>245</v>
      </c>
      <c r="I336" s="123"/>
      <c r="J336" s="116"/>
      <c r="K336" s="52"/>
      <c r="L336" s="74"/>
      <c r="M336" s="53" t="str" cm="1">
        <f t="array" ref="M336">+_xlfn.IFS(L336="","",L336=#REF!,#REF!,L336=#REF!,#REF!)</f>
        <v/>
      </c>
      <c r="N336" s="74"/>
      <c r="O336" s="53" t="str" cm="1">
        <f t="array" ref="O336">+_xlfn.IFS(N336="","",N336=#REF!,#REF!,N336=#REF!,#REF!)</f>
        <v/>
      </c>
      <c r="P336" s="74"/>
      <c r="Q336" s="53" t="str" cm="1">
        <f t="array" ref="Q336">+_xlfn.IFS(P336="","",P336=#REF!,#REF!,P336=#REF!,#REF!,P336=#REF!,#REF!)</f>
        <v/>
      </c>
      <c r="R336" s="74"/>
      <c r="S336" s="53" t="str" cm="1">
        <f t="array" ref="S336">+_xlfn.IFS(R336="","",R336=#REF!,#REF!,R336=#REF!,#REF!)</f>
        <v/>
      </c>
      <c r="T336" s="73"/>
      <c r="U336" s="53" t="str" cm="1">
        <f t="array" ref="U336">+_xlfn.IFS(T336="","",T336=#REF!,#REF!,T336=#REF!,#REF!)</f>
        <v/>
      </c>
      <c r="V336" s="75"/>
      <c r="W336" s="117" t="str" cm="1">
        <f t="array" ref="W336">+_xlfn.IFS(V336="","",V336=#REF!,#REF!,V336=#REF!,#REF!,V336=#REF!,#REF!)</f>
        <v/>
      </c>
      <c r="X336" s="112" t="str">
        <f t="shared" si="2"/>
        <v/>
      </c>
      <c r="Y336" s="54" t="str" cm="1">
        <f t="array" ref="Y336">+_xlfn.IFS(X336="","",X336&lt;=#REF!,#REF!,X336&lt;=#REF!,#REF!,X336&lt;=#REF!,#REF!)</f>
        <v/>
      </c>
      <c r="Z336" s="109"/>
      <c r="AA336" s="104" t="str" cm="1">
        <f t="array" ref="AA336">+_xlfn.IFS(Z336="","",Z336=#REF!,#REF!,Z336=#REF!,#REF!,Z336=#REF!,#REF!)</f>
        <v/>
      </c>
      <c r="AB336" s="103" t="str" cm="1">
        <f t="array" ref="AB336">+_xlfn.IFS(AA336="","",AND(Y336=#REF!,AA336=#REF!),#REF!,AND(Y336=#REF!,AA336=#REF!),#REF!,AND(Y336=#REF!,AA336=#REF!),#REF!,AND(Y336=#REF!,AA336=#REF!),#REF!,AND(Y336=#REF!,AA336=#REF!),#REF!,AND(Y336=#REF!,AA336=#REF!),#REF!,AND(Y336=#REF!,AA336=#REF!),#REF!,AND(Y336=#REF!,AA336=#REF!),#REF!,AND(Y336=#REF!,AA336=#REF!),#REF!)</f>
        <v/>
      </c>
      <c r="AC336" s="104" t="str" cm="1">
        <f t="array" ref="AC336">+_xlfn.IFS(AB336="","",AB336=#REF!,#REF!,AB336=#REF!,#REF!,AB336=#REF!,#REF!)</f>
        <v/>
      </c>
      <c r="AD336" s="99" t="str" cm="1">
        <f t="array" ref="AD336">+_xlfn.IFS(AB336="","",AB336=#REF!,#REF!,AB336=#REF!,#REF!,AB336=#REF!,#REF!)</f>
        <v/>
      </c>
      <c r="AE336" s="766"/>
      <c r="AF336" s="758"/>
      <c r="AG336" s="740"/>
      <c r="AH336" s="742"/>
      <c r="AI336" s="744"/>
      <c r="AJ336" s="746"/>
      <c r="AK336" s="748"/>
      <c r="AL336" s="183"/>
      <c r="AM336" s="193"/>
      <c r="AN336" s="193"/>
      <c r="AO336" s="193"/>
      <c r="AP336" s="193"/>
      <c r="AQ336" s="193"/>
      <c r="AR336" s="183"/>
      <c r="AS336" s="183"/>
    </row>
    <row r="337" spans="1:45" ht="22.5" customHeight="1" x14ac:dyDescent="0.2">
      <c r="A337" s="758"/>
      <c r="B337" s="760"/>
      <c r="C337" s="819"/>
      <c r="D337" s="764"/>
      <c r="E337" s="819"/>
      <c r="F337" s="750" t="s">
        <v>249</v>
      </c>
      <c r="G337" s="755"/>
      <c r="H337" s="122" t="s">
        <v>243</v>
      </c>
      <c r="I337" s="123"/>
      <c r="J337" s="116"/>
      <c r="K337" s="52"/>
      <c r="L337" s="74"/>
      <c r="M337" s="53" t="str" cm="1">
        <f t="array" ref="M337">+_xlfn.IFS(L337="","",L337=#REF!,#REF!,L337=#REF!,#REF!)</f>
        <v/>
      </c>
      <c r="N337" s="74"/>
      <c r="O337" s="53" t="str" cm="1">
        <f t="array" ref="O337">+_xlfn.IFS(N337="","",N337=#REF!,#REF!,N337=#REF!,#REF!)</f>
        <v/>
      </c>
      <c r="P337" s="74"/>
      <c r="Q337" s="53" t="str" cm="1">
        <f t="array" ref="Q337">+_xlfn.IFS(P337="","",P337=#REF!,#REF!,P337=#REF!,#REF!,P337=#REF!,#REF!)</f>
        <v/>
      </c>
      <c r="R337" s="74"/>
      <c r="S337" s="53" t="str" cm="1">
        <f t="array" ref="S337">+_xlfn.IFS(R337="","",R337=#REF!,#REF!,R337=#REF!,#REF!)</f>
        <v/>
      </c>
      <c r="T337" s="73"/>
      <c r="U337" s="53" t="str" cm="1">
        <f t="array" ref="U337">+_xlfn.IFS(T337="","",T337=#REF!,#REF!,T337=#REF!,#REF!)</f>
        <v/>
      </c>
      <c r="V337" s="75"/>
      <c r="W337" s="117" t="str" cm="1">
        <f t="array" ref="W337">+_xlfn.IFS(V337="","",V337=#REF!,#REF!,V337=#REF!,#REF!,V337=#REF!,#REF!)</f>
        <v/>
      </c>
      <c r="X337" s="112" t="str">
        <f t="shared" si="2"/>
        <v/>
      </c>
      <c r="Y337" s="54" t="str" cm="1">
        <f t="array" ref="Y337">+_xlfn.IFS(X337="","",X337&lt;=#REF!,#REF!,X337&lt;=#REF!,#REF!,X337&lt;=#REF!,#REF!)</f>
        <v/>
      </c>
      <c r="Z337" s="109"/>
      <c r="AA337" s="104" t="str" cm="1">
        <f t="array" ref="AA337">+_xlfn.IFS(Z337="","",Z337=#REF!,#REF!,Z337=#REF!,#REF!,Z337=#REF!,#REF!)</f>
        <v/>
      </c>
      <c r="AB337" s="103" t="str" cm="1">
        <f t="array" ref="AB337">+_xlfn.IFS(AA337="","",AND(Y337=#REF!,AA337=#REF!),#REF!,AND(Y337=#REF!,AA337=#REF!),#REF!,AND(Y337=#REF!,AA337=#REF!),#REF!,AND(Y337=#REF!,AA337=#REF!),#REF!,AND(Y337=#REF!,AA337=#REF!),#REF!,AND(Y337=#REF!,AA337=#REF!),#REF!,AND(Y337=#REF!,AA337=#REF!),#REF!,AND(Y337=#REF!,AA337=#REF!),#REF!,AND(Y337=#REF!,AA337=#REF!),#REF!)</f>
        <v/>
      </c>
      <c r="AC337" s="104" t="str" cm="1">
        <f t="array" ref="AC337">+_xlfn.IFS(AB337="","",AB337=#REF!,#REF!,AB337=#REF!,#REF!,AB337=#REF!,#REF!)</f>
        <v/>
      </c>
      <c r="AD337" s="99" t="str" cm="1">
        <f t="array" ref="AD337">+_xlfn.IFS(AB337="","",AB337=#REF!,#REF!,AB337=#REF!,#REF!,AB337=#REF!,#REF!)</f>
        <v/>
      </c>
      <c r="AE337" s="766"/>
      <c r="AF337" s="758"/>
      <c r="AG337" s="740"/>
      <c r="AH337" s="742"/>
      <c r="AI337" s="744"/>
      <c r="AJ337" s="746"/>
      <c r="AK337" s="748"/>
      <c r="AL337" s="183"/>
      <c r="AM337" s="193"/>
      <c r="AN337" s="193"/>
      <c r="AO337" s="193"/>
      <c r="AP337" s="193"/>
      <c r="AQ337" s="193"/>
      <c r="AR337" s="183"/>
      <c r="AS337" s="183"/>
    </row>
    <row r="338" spans="1:45" ht="22.5" customHeight="1" x14ac:dyDescent="0.2">
      <c r="A338" s="758"/>
      <c r="B338" s="760"/>
      <c r="C338" s="819"/>
      <c r="D338" s="764"/>
      <c r="E338" s="819"/>
      <c r="F338" s="751"/>
      <c r="G338" s="753"/>
      <c r="H338" s="122" t="s">
        <v>244</v>
      </c>
      <c r="I338" s="123"/>
      <c r="J338" s="116"/>
      <c r="K338" s="52"/>
      <c r="L338" s="74"/>
      <c r="M338" s="53" t="str" cm="1">
        <f t="array" ref="M338">+_xlfn.IFS(L338="","",L338=#REF!,#REF!,L338=#REF!,#REF!)</f>
        <v/>
      </c>
      <c r="N338" s="74"/>
      <c r="O338" s="53" t="str" cm="1">
        <f t="array" ref="O338">+_xlfn.IFS(N338="","",N338=#REF!,#REF!,N338=#REF!,#REF!)</f>
        <v/>
      </c>
      <c r="P338" s="74"/>
      <c r="Q338" s="53" t="str" cm="1">
        <f t="array" ref="Q338">+_xlfn.IFS(P338="","",P338=#REF!,#REF!,P338=#REF!,#REF!,P338=#REF!,#REF!)</f>
        <v/>
      </c>
      <c r="R338" s="74"/>
      <c r="S338" s="53" t="str" cm="1">
        <f t="array" ref="S338">+_xlfn.IFS(R338="","",R338=#REF!,#REF!,R338=#REF!,#REF!)</f>
        <v/>
      </c>
      <c r="T338" s="73"/>
      <c r="U338" s="53" t="str" cm="1">
        <f t="array" ref="U338">+_xlfn.IFS(T338="","",T338=#REF!,#REF!,T338=#REF!,#REF!)</f>
        <v/>
      </c>
      <c r="V338" s="75"/>
      <c r="W338" s="117" t="str" cm="1">
        <f t="array" ref="W338">+_xlfn.IFS(V338="","",V338=#REF!,#REF!,V338=#REF!,#REF!,V338=#REF!,#REF!)</f>
        <v/>
      </c>
      <c r="X338" s="112" t="str">
        <f t="shared" si="2"/>
        <v/>
      </c>
      <c r="Y338" s="54" t="str" cm="1">
        <f t="array" ref="Y338">+_xlfn.IFS(X338="","",X338&lt;=#REF!,#REF!,X338&lt;=#REF!,#REF!,X338&lt;=#REF!,#REF!)</f>
        <v/>
      </c>
      <c r="Z338" s="109"/>
      <c r="AA338" s="104" t="str" cm="1">
        <f t="array" ref="AA338">+_xlfn.IFS(Z338="","",Z338=#REF!,#REF!,Z338=#REF!,#REF!,Z338=#REF!,#REF!)</f>
        <v/>
      </c>
      <c r="AB338" s="103" t="str" cm="1">
        <f t="array" ref="AB338">+_xlfn.IFS(AA338="","",AND(Y338=#REF!,AA338=#REF!),#REF!,AND(Y338=#REF!,AA338=#REF!),#REF!,AND(Y338=#REF!,AA338=#REF!),#REF!,AND(Y338=#REF!,AA338=#REF!),#REF!,AND(Y338=#REF!,AA338=#REF!),#REF!,AND(Y338=#REF!,AA338=#REF!),#REF!,AND(Y338=#REF!,AA338=#REF!),#REF!,AND(Y338=#REF!,AA338=#REF!),#REF!,AND(Y338=#REF!,AA338=#REF!),#REF!)</f>
        <v/>
      </c>
      <c r="AC338" s="104" t="str" cm="1">
        <f t="array" ref="AC338">+_xlfn.IFS(AB338="","",AB338=#REF!,#REF!,AB338=#REF!,#REF!,AB338=#REF!,#REF!)</f>
        <v/>
      </c>
      <c r="AD338" s="99" t="str" cm="1">
        <f t="array" ref="AD338">+_xlfn.IFS(AB338="","",AB338=#REF!,#REF!,AB338=#REF!,#REF!,AB338=#REF!,#REF!)</f>
        <v/>
      </c>
      <c r="AE338" s="766"/>
      <c r="AF338" s="758"/>
      <c r="AG338" s="740"/>
      <c r="AH338" s="742"/>
      <c r="AI338" s="744"/>
      <c r="AJ338" s="746"/>
      <c r="AK338" s="748"/>
      <c r="AL338" s="183"/>
      <c r="AM338" s="193"/>
      <c r="AN338" s="193"/>
      <c r="AO338" s="193"/>
      <c r="AP338" s="193"/>
      <c r="AQ338" s="193"/>
      <c r="AR338" s="183"/>
      <c r="AS338" s="183"/>
    </row>
    <row r="339" spans="1:45" ht="22.5" customHeight="1" thickBot="1" x14ac:dyDescent="0.25">
      <c r="A339" s="759"/>
      <c r="B339" s="761"/>
      <c r="C339" s="820"/>
      <c r="D339" s="765"/>
      <c r="E339" s="820"/>
      <c r="F339" s="756"/>
      <c r="G339" s="757"/>
      <c r="H339" s="124" t="s">
        <v>245</v>
      </c>
      <c r="I339" s="125"/>
      <c r="J339" s="118"/>
      <c r="K339" s="87"/>
      <c r="L339" s="88"/>
      <c r="M339" s="89" t="str" cm="1">
        <f t="array" ref="M339">+_xlfn.IFS(L339="","",L339=#REF!,#REF!,L339=#REF!,#REF!)</f>
        <v/>
      </c>
      <c r="N339" s="88"/>
      <c r="O339" s="89" t="str" cm="1">
        <f t="array" ref="O339">+_xlfn.IFS(N339="","",N339=#REF!,#REF!,N339=#REF!,#REF!)</f>
        <v/>
      </c>
      <c r="P339" s="88"/>
      <c r="Q339" s="89" t="str" cm="1">
        <f t="array" ref="Q339">+_xlfn.IFS(P339="","",P339=#REF!,#REF!,P339=#REF!,#REF!,P339=#REF!,#REF!)</f>
        <v/>
      </c>
      <c r="R339" s="88"/>
      <c r="S339" s="89" t="str" cm="1">
        <f t="array" ref="S339">+_xlfn.IFS(R339="","",R339=#REF!,#REF!,R339=#REF!,#REF!)</f>
        <v/>
      </c>
      <c r="T339" s="86"/>
      <c r="U339" s="89" t="str" cm="1">
        <f t="array" ref="U339">+_xlfn.IFS(T339="","",T339=#REF!,#REF!,T339=#REF!,#REF!)</f>
        <v/>
      </c>
      <c r="V339" s="90"/>
      <c r="W339" s="119" t="str" cm="1">
        <f t="array" ref="W339">+_xlfn.IFS(V339="","",V339=#REF!,#REF!,V339=#REF!,#REF!,V339=#REF!,#REF!)</f>
        <v/>
      </c>
      <c r="X339" s="113" t="str">
        <f t="shared" si="2"/>
        <v/>
      </c>
      <c r="Y339" s="92" t="str" cm="1">
        <f t="array" ref="Y339">+_xlfn.IFS(X339="","",X339&lt;=#REF!,#REF!,X339&lt;=#REF!,#REF!,X339&lt;=#REF!,#REF!)</f>
        <v/>
      </c>
      <c r="Z339" s="110"/>
      <c r="AA339" s="106" t="str" cm="1">
        <f t="array" ref="AA339">+_xlfn.IFS(Z339="","",Z339=#REF!,#REF!,Z339=#REF!,#REF!,Z339=#REF!,#REF!)</f>
        <v/>
      </c>
      <c r="AB339" s="105" t="str" cm="1">
        <f t="array" ref="AB339">+_xlfn.IFS(AA339="","",AND(Y339=#REF!,AA339=#REF!),#REF!,AND(Y339=#REF!,AA339=#REF!),#REF!,AND(Y339=#REF!,AA339=#REF!),#REF!,AND(Y339=#REF!,AA339=#REF!),#REF!,AND(Y339=#REF!,AA339=#REF!),#REF!,AND(Y339=#REF!,AA339=#REF!),#REF!,AND(Y339=#REF!,AA339=#REF!),#REF!,AND(Y339=#REF!,AA339=#REF!),#REF!,AND(Y339=#REF!,AA339=#REF!),#REF!)</f>
        <v/>
      </c>
      <c r="AC339" s="106" t="str" cm="1">
        <f t="array" ref="AC339">+_xlfn.IFS(AB339="","",AB339=#REF!,#REF!,AB339=#REF!,#REF!,AB339=#REF!,#REF!)</f>
        <v/>
      </c>
      <c r="AD339" s="100" t="str" cm="1">
        <f t="array" ref="AD339">+_xlfn.IFS(AB339="","",AB339=#REF!,#REF!,AB339=#REF!,#REF!,AB339=#REF!,#REF!)</f>
        <v/>
      </c>
      <c r="AE339" s="767"/>
      <c r="AF339" s="759"/>
      <c r="AG339" s="741"/>
      <c r="AH339" s="743"/>
      <c r="AI339" s="745"/>
      <c r="AJ339" s="747"/>
      <c r="AK339" s="749"/>
      <c r="AL339" s="183"/>
      <c r="AM339" s="193"/>
      <c r="AN339" s="193"/>
      <c r="AO339" s="193"/>
      <c r="AP339" s="193"/>
      <c r="AQ339" s="193"/>
      <c r="AR339" s="183"/>
      <c r="AS339" s="183"/>
    </row>
    <row r="340" spans="1:45" ht="14.45" customHeight="1" x14ac:dyDescent="0.25">
      <c r="D340" s="57"/>
      <c r="E340" s="57"/>
      <c r="H340" s="55"/>
      <c r="I340" s="55"/>
      <c r="J340" s="55"/>
      <c r="K340" s="55"/>
      <c r="L340" s="55"/>
      <c r="M340" s="55"/>
      <c r="N340" s="55"/>
      <c r="O340" s="55"/>
      <c r="P340" s="55"/>
      <c r="Q340" s="55"/>
      <c r="R340" s="55"/>
      <c r="S340" s="55"/>
      <c r="T340" s="55"/>
      <c r="U340" s="55"/>
      <c r="W340" s="55"/>
      <c r="AG340" s="56"/>
      <c r="AH340" s="56"/>
      <c r="AJ340" s="57"/>
      <c r="AK340" s="57"/>
      <c r="AL340" s="56"/>
      <c r="AM340" s="55"/>
      <c r="AN340" s="55"/>
      <c r="AO340" s="55"/>
      <c r="AP340" s="55"/>
      <c r="AQ340" s="55"/>
    </row>
    <row r="341" spans="1:45" ht="39" customHeight="1" x14ac:dyDescent="0.25">
      <c r="D341" s="57"/>
      <c r="E341" s="57"/>
      <c r="H341" s="55"/>
      <c r="I341" s="55"/>
      <c r="J341" s="55"/>
      <c r="K341" s="55"/>
      <c r="L341" s="55"/>
      <c r="M341" s="55"/>
      <c r="N341" s="55"/>
      <c r="O341" s="55"/>
      <c r="P341" s="55"/>
      <c r="Q341" s="55"/>
      <c r="R341" s="55"/>
      <c r="S341" s="55"/>
      <c r="T341" s="55"/>
      <c r="U341" s="55"/>
      <c r="W341" s="55"/>
      <c r="AG341" s="56"/>
      <c r="AH341" s="56"/>
      <c r="AJ341" s="57"/>
      <c r="AK341" s="57"/>
      <c r="AL341" s="56"/>
      <c r="AM341" s="55"/>
      <c r="AN341" s="55"/>
      <c r="AO341" s="55"/>
      <c r="AP341" s="55"/>
      <c r="AQ341" s="55"/>
    </row>
    <row r="342" spans="1:45" ht="19.5" customHeight="1" x14ac:dyDescent="0.25">
      <c r="D342" s="57"/>
      <c r="E342" s="57"/>
      <c r="H342" s="55"/>
      <c r="I342" s="55"/>
      <c r="J342" s="55"/>
      <c r="K342" s="55"/>
      <c r="L342" s="55"/>
      <c r="M342" s="55"/>
      <c r="N342" s="55"/>
      <c r="O342" s="55"/>
      <c r="P342" s="55"/>
      <c r="Q342" s="55"/>
      <c r="R342" s="55"/>
      <c r="S342" s="55"/>
      <c r="T342" s="55"/>
      <c r="U342" s="55"/>
      <c r="W342" s="55"/>
      <c r="AG342" s="56"/>
      <c r="AH342" s="56"/>
      <c r="AJ342" s="57"/>
      <c r="AK342" s="57"/>
      <c r="AL342" s="56"/>
      <c r="AM342" s="55"/>
      <c r="AN342" s="55"/>
      <c r="AO342" s="55"/>
      <c r="AP342" s="55"/>
      <c r="AQ342" s="55"/>
    </row>
    <row r="343" spans="1:45" ht="19.5" customHeight="1" x14ac:dyDescent="0.25">
      <c r="D343" s="57"/>
      <c r="E343" s="57"/>
      <c r="H343" s="55"/>
      <c r="I343" s="55"/>
      <c r="J343" s="55"/>
      <c r="K343" s="55"/>
      <c r="L343" s="55"/>
      <c r="M343" s="55"/>
      <c r="N343" s="55"/>
      <c r="O343" s="55"/>
      <c r="P343" s="55"/>
      <c r="Q343" s="55"/>
      <c r="R343" s="55"/>
      <c r="S343" s="55"/>
      <c r="T343" s="55"/>
      <c r="U343" s="55"/>
      <c r="W343" s="55"/>
      <c r="AG343" s="56"/>
      <c r="AH343" s="56"/>
      <c r="AJ343" s="57"/>
      <c r="AK343" s="57"/>
      <c r="AL343" s="56"/>
      <c r="AM343" s="55"/>
      <c r="AN343" s="55"/>
      <c r="AO343" s="55"/>
      <c r="AP343" s="55"/>
      <c r="AQ343" s="55"/>
    </row>
    <row r="344" spans="1:45" ht="19.5" customHeight="1" x14ac:dyDescent="0.25">
      <c r="D344" s="57"/>
      <c r="E344" s="57"/>
      <c r="H344" s="55"/>
      <c r="I344" s="55"/>
      <c r="J344" s="55"/>
      <c r="K344" s="55"/>
      <c r="L344" s="55"/>
      <c r="M344" s="55"/>
      <c r="N344" s="55"/>
      <c r="O344" s="55"/>
      <c r="P344" s="55"/>
      <c r="Q344" s="55"/>
      <c r="R344" s="55"/>
      <c r="S344" s="55"/>
      <c r="T344" s="55"/>
      <c r="U344" s="55"/>
      <c r="W344" s="55"/>
      <c r="AG344" s="56"/>
      <c r="AH344" s="56"/>
      <c r="AJ344" s="57"/>
      <c r="AK344" s="57"/>
      <c r="AL344" s="56"/>
      <c r="AM344" s="55"/>
      <c r="AN344" s="55"/>
      <c r="AO344" s="55"/>
      <c r="AP344" s="55"/>
      <c r="AQ344" s="55"/>
    </row>
    <row r="345" spans="1:45" ht="19.5" customHeight="1" x14ac:dyDescent="0.25">
      <c r="D345" s="57"/>
      <c r="E345" s="57"/>
      <c r="H345" s="55"/>
      <c r="I345" s="55"/>
      <c r="J345" s="55"/>
      <c r="K345" s="55"/>
      <c r="L345" s="55"/>
      <c r="M345" s="55"/>
      <c r="N345" s="55"/>
      <c r="O345" s="55"/>
      <c r="P345" s="55"/>
      <c r="Q345" s="55"/>
      <c r="R345" s="55"/>
      <c r="S345" s="55"/>
      <c r="T345" s="55"/>
      <c r="U345" s="55"/>
      <c r="W345" s="55"/>
      <c r="AG345" s="56"/>
      <c r="AH345" s="56"/>
      <c r="AJ345" s="57"/>
      <c r="AK345" s="57"/>
      <c r="AL345" s="56"/>
      <c r="AM345" s="55"/>
      <c r="AN345" s="55"/>
      <c r="AO345" s="55"/>
      <c r="AP345" s="55"/>
      <c r="AQ345" s="55"/>
    </row>
    <row r="346" spans="1:45" ht="19.5" customHeight="1" x14ac:dyDescent="0.25">
      <c r="D346" s="57"/>
      <c r="E346" s="57"/>
      <c r="H346" s="55"/>
      <c r="I346" s="55"/>
      <c r="J346" s="55"/>
      <c r="K346" s="55"/>
      <c r="L346" s="55"/>
      <c r="M346" s="55"/>
      <c r="N346" s="55"/>
      <c r="O346" s="55"/>
      <c r="P346" s="55"/>
      <c r="Q346" s="55"/>
      <c r="R346" s="55"/>
      <c r="S346" s="55"/>
      <c r="T346" s="55"/>
      <c r="U346" s="55"/>
      <c r="W346" s="55"/>
      <c r="AG346" s="56"/>
      <c r="AH346" s="56"/>
      <c r="AJ346" s="57"/>
      <c r="AK346" s="57"/>
      <c r="AL346" s="56"/>
      <c r="AM346" s="55"/>
      <c r="AN346" s="55"/>
      <c r="AO346" s="55"/>
      <c r="AP346" s="55"/>
      <c r="AQ346" s="55"/>
    </row>
  </sheetData>
  <sheetProtection formatColumns="0" formatRows="0" sort="0" autoFilter="0" pivotTables="0"/>
  <dataConsolidate/>
  <mergeCells count="513">
    <mergeCell ref="C2:F3"/>
    <mergeCell ref="G1:H1"/>
    <mergeCell ref="G2:H2"/>
    <mergeCell ref="G3:H3"/>
    <mergeCell ref="C1:F1"/>
    <mergeCell ref="AH325:AH339"/>
    <mergeCell ref="AI325:AI339"/>
    <mergeCell ref="AJ325:AJ339"/>
    <mergeCell ref="AK325:AK339"/>
    <mergeCell ref="F328:F330"/>
    <mergeCell ref="G328:G330"/>
    <mergeCell ref="F331:F333"/>
    <mergeCell ref="G331:G333"/>
    <mergeCell ref="F334:F336"/>
    <mergeCell ref="G334:G336"/>
    <mergeCell ref="F337:F339"/>
    <mergeCell ref="G337:G339"/>
    <mergeCell ref="F325:F327"/>
    <mergeCell ref="G325:G327"/>
    <mergeCell ref="AE325:AE339"/>
    <mergeCell ref="AF325:AF339"/>
    <mergeCell ref="AG325:AG339"/>
    <mergeCell ref="C310:C324"/>
    <mergeCell ref="D310:D324"/>
    <mergeCell ref="E310:E324"/>
    <mergeCell ref="AH295:AH309"/>
    <mergeCell ref="A325:A339"/>
    <mergeCell ref="B325:B339"/>
    <mergeCell ref="C325:C339"/>
    <mergeCell ref="D325:D339"/>
    <mergeCell ref="E325:E339"/>
    <mergeCell ref="AH310:AH324"/>
    <mergeCell ref="AI310:AI324"/>
    <mergeCell ref="A310:A324"/>
    <mergeCell ref="B310:B324"/>
    <mergeCell ref="AI295:AI309"/>
    <mergeCell ref="A295:A309"/>
    <mergeCell ref="B295:B309"/>
    <mergeCell ref="C295:C309"/>
    <mergeCell ref="D295:D309"/>
    <mergeCell ref="E295:E309"/>
    <mergeCell ref="AJ310:AJ324"/>
    <mergeCell ref="AK310:AK324"/>
    <mergeCell ref="F313:F315"/>
    <mergeCell ref="G313:G315"/>
    <mergeCell ref="F316:F318"/>
    <mergeCell ref="G316:G318"/>
    <mergeCell ref="F319:F321"/>
    <mergeCell ref="G319:G321"/>
    <mergeCell ref="F322:F324"/>
    <mergeCell ref="G322:G324"/>
    <mergeCell ref="F310:F312"/>
    <mergeCell ref="G310:G312"/>
    <mergeCell ref="AE310:AE324"/>
    <mergeCell ref="AF310:AF324"/>
    <mergeCell ref="AG310:AG324"/>
    <mergeCell ref="AJ295:AJ309"/>
    <mergeCell ref="AK295:AK309"/>
    <mergeCell ref="F298:F300"/>
    <mergeCell ref="G298:G300"/>
    <mergeCell ref="F301:F303"/>
    <mergeCell ref="G301:G303"/>
    <mergeCell ref="F304:F306"/>
    <mergeCell ref="G304:G306"/>
    <mergeCell ref="F307:F309"/>
    <mergeCell ref="G307:G309"/>
    <mergeCell ref="F295:F297"/>
    <mergeCell ref="G295:G297"/>
    <mergeCell ref="AE295:AE309"/>
    <mergeCell ref="AF295:AF309"/>
    <mergeCell ref="AG295:AG309"/>
    <mergeCell ref="AH280:AH294"/>
    <mergeCell ref="AI280:AI294"/>
    <mergeCell ref="AJ280:AJ294"/>
    <mergeCell ref="AK280:AK294"/>
    <mergeCell ref="F283:F285"/>
    <mergeCell ref="G283:G285"/>
    <mergeCell ref="F286:F288"/>
    <mergeCell ref="G286:G288"/>
    <mergeCell ref="F289:F291"/>
    <mergeCell ref="G289:G291"/>
    <mergeCell ref="F292:F294"/>
    <mergeCell ref="G292:G294"/>
    <mergeCell ref="F280:F282"/>
    <mergeCell ref="G280:G282"/>
    <mergeCell ref="AE280:AE294"/>
    <mergeCell ref="AF280:AF294"/>
    <mergeCell ref="AG280:AG294"/>
    <mergeCell ref="A280:A294"/>
    <mergeCell ref="B280:B294"/>
    <mergeCell ref="C280:C294"/>
    <mergeCell ref="D280:D294"/>
    <mergeCell ref="E280:E294"/>
    <mergeCell ref="AH265:AH279"/>
    <mergeCell ref="AI265:AI279"/>
    <mergeCell ref="AJ265:AJ279"/>
    <mergeCell ref="AK265:AK279"/>
    <mergeCell ref="F268:F270"/>
    <mergeCell ref="G268:G270"/>
    <mergeCell ref="F271:F273"/>
    <mergeCell ref="G271:G273"/>
    <mergeCell ref="F274:F276"/>
    <mergeCell ref="G274:G276"/>
    <mergeCell ref="F277:F279"/>
    <mergeCell ref="G277:G279"/>
    <mergeCell ref="F265:F267"/>
    <mergeCell ref="G265:G267"/>
    <mergeCell ref="AE265:AE279"/>
    <mergeCell ref="AF265:AF279"/>
    <mergeCell ref="AG265:AG279"/>
    <mergeCell ref="A265:A279"/>
    <mergeCell ref="B265:B279"/>
    <mergeCell ref="C265:C279"/>
    <mergeCell ref="D265:D279"/>
    <mergeCell ref="E265:E279"/>
    <mergeCell ref="AH250:AH264"/>
    <mergeCell ref="AI250:AI264"/>
    <mergeCell ref="AJ250:AJ264"/>
    <mergeCell ref="AK250:AK264"/>
    <mergeCell ref="F253:F255"/>
    <mergeCell ref="G253:G255"/>
    <mergeCell ref="F256:F258"/>
    <mergeCell ref="G256:G258"/>
    <mergeCell ref="F259:F261"/>
    <mergeCell ref="G259:G261"/>
    <mergeCell ref="F262:F264"/>
    <mergeCell ref="G262:G264"/>
    <mergeCell ref="F250:F252"/>
    <mergeCell ref="G250:G252"/>
    <mergeCell ref="AE250:AE264"/>
    <mergeCell ref="AF250:AF264"/>
    <mergeCell ref="AG250:AG264"/>
    <mergeCell ref="A250:A264"/>
    <mergeCell ref="B250:B264"/>
    <mergeCell ref="C250:C264"/>
    <mergeCell ref="D250:D264"/>
    <mergeCell ref="E250:E264"/>
    <mergeCell ref="AH235:AH249"/>
    <mergeCell ref="AI235:AI249"/>
    <mergeCell ref="AJ235:AJ249"/>
    <mergeCell ref="AK235:AK249"/>
    <mergeCell ref="F238:F240"/>
    <mergeCell ref="G238:G240"/>
    <mergeCell ref="F241:F243"/>
    <mergeCell ref="G241:G243"/>
    <mergeCell ref="F244:F246"/>
    <mergeCell ref="G244:G246"/>
    <mergeCell ref="F247:F249"/>
    <mergeCell ref="G247:G249"/>
    <mergeCell ref="F235:F237"/>
    <mergeCell ref="G235:G237"/>
    <mergeCell ref="AE235:AE249"/>
    <mergeCell ref="AF235:AF249"/>
    <mergeCell ref="AG235:AG249"/>
    <mergeCell ref="A235:A249"/>
    <mergeCell ref="B235:B249"/>
    <mergeCell ref="C235:C249"/>
    <mergeCell ref="D235:D249"/>
    <mergeCell ref="E235:E249"/>
    <mergeCell ref="AH220:AH234"/>
    <mergeCell ref="AI220:AI234"/>
    <mergeCell ref="AJ220:AJ234"/>
    <mergeCell ref="AK220:AK234"/>
    <mergeCell ref="F223:F225"/>
    <mergeCell ref="G223:G225"/>
    <mergeCell ref="F226:F228"/>
    <mergeCell ref="G226:G228"/>
    <mergeCell ref="F229:F231"/>
    <mergeCell ref="G229:G231"/>
    <mergeCell ref="F232:F234"/>
    <mergeCell ref="G232:G234"/>
    <mergeCell ref="F220:F222"/>
    <mergeCell ref="G220:G222"/>
    <mergeCell ref="AE220:AE234"/>
    <mergeCell ref="AF220:AF234"/>
    <mergeCell ref="AG220:AG234"/>
    <mergeCell ref="A220:A234"/>
    <mergeCell ref="B220:B234"/>
    <mergeCell ref="C220:C234"/>
    <mergeCell ref="D220:D234"/>
    <mergeCell ref="E220:E234"/>
    <mergeCell ref="AH205:AH219"/>
    <mergeCell ref="AI205:AI219"/>
    <mergeCell ref="AJ205:AJ219"/>
    <mergeCell ref="AK205:AK219"/>
    <mergeCell ref="F208:F210"/>
    <mergeCell ref="G208:G210"/>
    <mergeCell ref="F211:F213"/>
    <mergeCell ref="G211:G213"/>
    <mergeCell ref="F214:F216"/>
    <mergeCell ref="G214:G216"/>
    <mergeCell ref="F217:F219"/>
    <mergeCell ref="G217:G219"/>
    <mergeCell ref="F205:F207"/>
    <mergeCell ref="G205:G207"/>
    <mergeCell ref="AE205:AE219"/>
    <mergeCell ref="AF205:AF219"/>
    <mergeCell ref="AG205:AG219"/>
    <mergeCell ref="A205:A219"/>
    <mergeCell ref="B205:B219"/>
    <mergeCell ref="C205:C219"/>
    <mergeCell ref="D205:D219"/>
    <mergeCell ref="E205:E219"/>
    <mergeCell ref="AH190:AH204"/>
    <mergeCell ref="AI190:AI204"/>
    <mergeCell ref="AJ190:AJ204"/>
    <mergeCell ref="AK190:AK204"/>
    <mergeCell ref="F193:F195"/>
    <mergeCell ref="G193:G195"/>
    <mergeCell ref="F196:F198"/>
    <mergeCell ref="G196:G198"/>
    <mergeCell ref="F199:F201"/>
    <mergeCell ref="G199:G201"/>
    <mergeCell ref="F202:F204"/>
    <mergeCell ref="G202:G204"/>
    <mergeCell ref="F190:F192"/>
    <mergeCell ref="G190:G192"/>
    <mergeCell ref="AE190:AE204"/>
    <mergeCell ref="AF190:AF204"/>
    <mergeCell ref="AG190:AG204"/>
    <mergeCell ref="A190:A204"/>
    <mergeCell ref="B190:B204"/>
    <mergeCell ref="C190:C204"/>
    <mergeCell ref="D190:D204"/>
    <mergeCell ref="E190:E204"/>
    <mergeCell ref="AH175:AH189"/>
    <mergeCell ref="AI175:AI189"/>
    <mergeCell ref="AJ175:AJ189"/>
    <mergeCell ref="AK175:AK189"/>
    <mergeCell ref="F178:F180"/>
    <mergeCell ref="G178:G180"/>
    <mergeCell ref="F181:F183"/>
    <mergeCell ref="G181:G183"/>
    <mergeCell ref="F184:F186"/>
    <mergeCell ref="G184:G186"/>
    <mergeCell ref="F187:F189"/>
    <mergeCell ref="G187:G189"/>
    <mergeCell ref="F175:F177"/>
    <mergeCell ref="G175:G177"/>
    <mergeCell ref="AE175:AE189"/>
    <mergeCell ref="AF175:AF189"/>
    <mergeCell ref="AG175:AG189"/>
    <mergeCell ref="A175:A189"/>
    <mergeCell ref="B175:B189"/>
    <mergeCell ref="C175:C189"/>
    <mergeCell ref="D175:D189"/>
    <mergeCell ref="E175:E189"/>
    <mergeCell ref="AH160:AH174"/>
    <mergeCell ref="AI160:AI174"/>
    <mergeCell ref="AJ160:AJ174"/>
    <mergeCell ref="AK160:AK174"/>
    <mergeCell ref="F163:F165"/>
    <mergeCell ref="G163:G165"/>
    <mergeCell ref="F166:F168"/>
    <mergeCell ref="G166:G168"/>
    <mergeCell ref="F169:F171"/>
    <mergeCell ref="G169:G171"/>
    <mergeCell ref="F172:F174"/>
    <mergeCell ref="G172:G174"/>
    <mergeCell ref="F160:F162"/>
    <mergeCell ref="G160:G162"/>
    <mergeCell ref="AE160:AE174"/>
    <mergeCell ref="AF160:AF174"/>
    <mergeCell ref="AG160:AG174"/>
    <mergeCell ref="A160:A174"/>
    <mergeCell ref="B160:B174"/>
    <mergeCell ref="C160:C174"/>
    <mergeCell ref="D160:D174"/>
    <mergeCell ref="E160:E174"/>
    <mergeCell ref="AH145:AH159"/>
    <mergeCell ref="AI145:AI159"/>
    <mergeCell ref="AJ145:AJ159"/>
    <mergeCell ref="AK145:AK159"/>
    <mergeCell ref="F148:F150"/>
    <mergeCell ref="G148:G150"/>
    <mergeCell ref="F151:F153"/>
    <mergeCell ref="G151:G153"/>
    <mergeCell ref="F154:F156"/>
    <mergeCell ref="G154:G156"/>
    <mergeCell ref="F157:F159"/>
    <mergeCell ref="G157:G159"/>
    <mergeCell ref="F145:F147"/>
    <mergeCell ref="G145:G147"/>
    <mergeCell ref="AE145:AE159"/>
    <mergeCell ref="AF145:AF159"/>
    <mergeCell ref="AG145:AG159"/>
    <mergeCell ref="A145:A159"/>
    <mergeCell ref="B145:B159"/>
    <mergeCell ref="C145:C159"/>
    <mergeCell ref="D145:D159"/>
    <mergeCell ref="E145:E159"/>
    <mergeCell ref="AH130:AH144"/>
    <mergeCell ref="AI130:AI144"/>
    <mergeCell ref="AJ130:AJ144"/>
    <mergeCell ref="AK130:AK144"/>
    <mergeCell ref="F133:F135"/>
    <mergeCell ref="G133:G135"/>
    <mergeCell ref="F136:F138"/>
    <mergeCell ref="G136:G138"/>
    <mergeCell ref="F139:F141"/>
    <mergeCell ref="G139:G141"/>
    <mergeCell ref="F142:F144"/>
    <mergeCell ref="G142:G144"/>
    <mergeCell ref="F130:F132"/>
    <mergeCell ref="G130:G132"/>
    <mergeCell ref="AE130:AE144"/>
    <mergeCell ref="AF130:AF144"/>
    <mergeCell ref="AG130:AG144"/>
    <mergeCell ref="A130:A144"/>
    <mergeCell ref="B130:B144"/>
    <mergeCell ref="C130:C144"/>
    <mergeCell ref="D130:D144"/>
    <mergeCell ref="E130:E144"/>
    <mergeCell ref="AH115:AH129"/>
    <mergeCell ref="AI115:AI129"/>
    <mergeCell ref="AJ115:AJ129"/>
    <mergeCell ref="AK115:AK129"/>
    <mergeCell ref="F118:F120"/>
    <mergeCell ref="G118:G120"/>
    <mergeCell ref="F121:F123"/>
    <mergeCell ref="G121:G123"/>
    <mergeCell ref="F124:F126"/>
    <mergeCell ref="G124:G126"/>
    <mergeCell ref="F127:F129"/>
    <mergeCell ref="G127:G129"/>
    <mergeCell ref="F115:F117"/>
    <mergeCell ref="G115:G117"/>
    <mergeCell ref="AE115:AE129"/>
    <mergeCell ref="AF115:AF129"/>
    <mergeCell ref="AG115:AG129"/>
    <mergeCell ref="A115:A129"/>
    <mergeCell ref="B115:B129"/>
    <mergeCell ref="C115:C129"/>
    <mergeCell ref="D115:D129"/>
    <mergeCell ref="E115:E129"/>
    <mergeCell ref="AH100:AH114"/>
    <mergeCell ref="AI100:AI114"/>
    <mergeCell ref="AJ100:AJ114"/>
    <mergeCell ref="AK100:AK114"/>
    <mergeCell ref="F103:F105"/>
    <mergeCell ref="G103:G105"/>
    <mergeCell ref="F106:F108"/>
    <mergeCell ref="G106:G108"/>
    <mergeCell ref="F109:F111"/>
    <mergeCell ref="G109:G111"/>
    <mergeCell ref="F112:F114"/>
    <mergeCell ref="G112:G114"/>
    <mergeCell ref="F100:F102"/>
    <mergeCell ref="G100:G102"/>
    <mergeCell ref="AE100:AE114"/>
    <mergeCell ref="AF100:AF114"/>
    <mergeCell ref="AG100:AG114"/>
    <mergeCell ref="A100:A114"/>
    <mergeCell ref="B100:B114"/>
    <mergeCell ref="C100:C114"/>
    <mergeCell ref="D100:D114"/>
    <mergeCell ref="E100:E114"/>
    <mergeCell ref="AH85:AH99"/>
    <mergeCell ref="AI85:AI99"/>
    <mergeCell ref="AJ85:AJ99"/>
    <mergeCell ref="AK85:AK99"/>
    <mergeCell ref="F88:F90"/>
    <mergeCell ref="G88:G90"/>
    <mergeCell ref="F91:F93"/>
    <mergeCell ref="G91:G93"/>
    <mergeCell ref="F94:F96"/>
    <mergeCell ref="G94:G96"/>
    <mergeCell ref="F97:F99"/>
    <mergeCell ref="G97:G99"/>
    <mergeCell ref="F85:F87"/>
    <mergeCell ref="G85:G87"/>
    <mergeCell ref="AE85:AE99"/>
    <mergeCell ref="AF85:AF99"/>
    <mergeCell ref="AG85:AG99"/>
    <mergeCell ref="A85:A99"/>
    <mergeCell ref="B85:B99"/>
    <mergeCell ref="C85:C99"/>
    <mergeCell ref="D85:D99"/>
    <mergeCell ref="E85:E99"/>
    <mergeCell ref="AH70:AH84"/>
    <mergeCell ref="AI70:AI84"/>
    <mergeCell ref="AJ70:AJ84"/>
    <mergeCell ref="AK70:AK84"/>
    <mergeCell ref="F73:F75"/>
    <mergeCell ref="G73:G75"/>
    <mergeCell ref="F76:F78"/>
    <mergeCell ref="G76:G78"/>
    <mergeCell ref="F79:F81"/>
    <mergeCell ref="G79:G81"/>
    <mergeCell ref="F82:F84"/>
    <mergeCell ref="G82:G84"/>
    <mergeCell ref="F70:F72"/>
    <mergeCell ref="G70:G72"/>
    <mergeCell ref="AE70:AE84"/>
    <mergeCell ref="AF70:AF84"/>
    <mergeCell ref="AG70:AG84"/>
    <mergeCell ref="A70:A84"/>
    <mergeCell ref="C70:C84"/>
    <mergeCell ref="D70:D84"/>
    <mergeCell ref="E70:E84"/>
    <mergeCell ref="AJ55:AJ69"/>
    <mergeCell ref="AK55:AK69"/>
    <mergeCell ref="F58:F60"/>
    <mergeCell ref="G58:G60"/>
    <mergeCell ref="F61:F63"/>
    <mergeCell ref="G61:G63"/>
    <mergeCell ref="F64:F66"/>
    <mergeCell ref="G64:G66"/>
    <mergeCell ref="F67:F69"/>
    <mergeCell ref="G67:G69"/>
    <mergeCell ref="AE55:AE69"/>
    <mergeCell ref="AF55:AF69"/>
    <mergeCell ref="AG55:AG69"/>
    <mergeCell ref="AH55:AH69"/>
    <mergeCell ref="AI55:AI69"/>
    <mergeCell ref="A55:A69"/>
    <mergeCell ref="B55:B69"/>
    <mergeCell ref="C55:C69"/>
    <mergeCell ref="D55:D69"/>
    <mergeCell ref="E55:E69"/>
    <mergeCell ref="F55:F57"/>
    <mergeCell ref="G55:G57"/>
    <mergeCell ref="A40:A54"/>
    <mergeCell ref="B40:B54"/>
    <mergeCell ref="C40:C54"/>
    <mergeCell ref="D40:D54"/>
    <mergeCell ref="E40:E54"/>
    <mergeCell ref="F52:F54"/>
    <mergeCell ref="F49:F51"/>
    <mergeCell ref="G49:G51"/>
    <mergeCell ref="G52:G54"/>
    <mergeCell ref="AD8:AD9"/>
    <mergeCell ref="AB8:AC9"/>
    <mergeCell ref="N8:O8"/>
    <mergeCell ref="J9:K9"/>
    <mergeCell ref="N9:O9"/>
    <mergeCell ref="P9:Q9"/>
    <mergeCell ref="X7:Y8"/>
    <mergeCell ref="J7:W7"/>
    <mergeCell ref="T9:U9"/>
    <mergeCell ref="T8:U8"/>
    <mergeCell ref="V9:W9"/>
    <mergeCell ref="V8:W8"/>
    <mergeCell ref="P8:Q8"/>
    <mergeCell ref="R9:S9"/>
    <mergeCell ref="A1:B3"/>
    <mergeCell ref="AI8:AK8"/>
    <mergeCell ref="AI40:AI54"/>
    <mergeCell ref="AJ40:AJ54"/>
    <mergeCell ref="AK40:AK54"/>
    <mergeCell ref="AH40:AH54"/>
    <mergeCell ref="AH8:AH9"/>
    <mergeCell ref="AE40:AE54"/>
    <mergeCell ref="AF40:AF54"/>
    <mergeCell ref="AE8:AF9"/>
    <mergeCell ref="R8:S8"/>
    <mergeCell ref="F40:F42"/>
    <mergeCell ref="F43:F45"/>
    <mergeCell ref="F46:F48"/>
    <mergeCell ref="L9:M9"/>
    <mergeCell ref="C8:E8"/>
    <mergeCell ref="J8:M8"/>
    <mergeCell ref="G5:G6"/>
    <mergeCell ref="AG40:AG54"/>
    <mergeCell ref="AG8:AG9"/>
    <mergeCell ref="G40:G42"/>
    <mergeCell ref="G43:G45"/>
    <mergeCell ref="G46:G48"/>
    <mergeCell ref="Z8:AA8"/>
    <mergeCell ref="A10:A24"/>
    <mergeCell ref="B10:B24"/>
    <mergeCell ref="C10:C24"/>
    <mergeCell ref="D10:D24"/>
    <mergeCell ref="E10:E24"/>
    <mergeCell ref="F10:F12"/>
    <mergeCell ref="G10:G12"/>
    <mergeCell ref="AE10:AE24"/>
    <mergeCell ref="AF10:AF24"/>
    <mergeCell ref="AG10:AG24"/>
    <mergeCell ref="AH10:AH24"/>
    <mergeCell ref="AI10:AI24"/>
    <mergeCell ref="AJ10:AJ24"/>
    <mergeCell ref="AK10:AK24"/>
    <mergeCell ref="F13:F15"/>
    <mergeCell ref="G13:G15"/>
    <mergeCell ref="F16:F18"/>
    <mergeCell ref="G16:G18"/>
    <mergeCell ref="F19:F21"/>
    <mergeCell ref="G19:G21"/>
    <mergeCell ref="F22:F24"/>
    <mergeCell ref="G22:G24"/>
    <mergeCell ref="A25:A39"/>
    <mergeCell ref="B25:B39"/>
    <mergeCell ref="C25:C39"/>
    <mergeCell ref="D25:D39"/>
    <mergeCell ref="E25:E39"/>
    <mergeCell ref="F25:F27"/>
    <mergeCell ref="G25:G27"/>
    <mergeCell ref="AE25:AE39"/>
    <mergeCell ref="AF25:AF39"/>
    <mergeCell ref="AG25:AG39"/>
    <mergeCell ref="AH25:AH39"/>
    <mergeCell ref="AI25:AI39"/>
    <mergeCell ref="AJ25:AJ39"/>
    <mergeCell ref="AK25:AK39"/>
    <mergeCell ref="F28:F30"/>
    <mergeCell ref="G28:G30"/>
    <mergeCell ref="F31:F33"/>
    <mergeCell ref="G31:G33"/>
    <mergeCell ref="F34:F36"/>
    <mergeCell ref="G34:G36"/>
    <mergeCell ref="F37:F39"/>
    <mergeCell ref="G37:G39"/>
  </mergeCells>
  <conditionalFormatting sqref="C10">
    <cfRule type="cellIs" dxfId="2487" priority="124" operator="equal">
      <formula>#REF!</formula>
    </cfRule>
    <cfRule type="cellIs" dxfId="2486" priority="126" operator="equal">
      <formula>#REF!</formula>
    </cfRule>
    <cfRule type="cellIs" dxfId="2485" priority="127" operator="equal">
      <formula>#REF!</formula>
    </cfRule>
    <cfRule type="cellIs" dxfId="2484" priority="125" operator="equal">
      <formula>#REF!</formula>
    </cfRule>
  </conditionalFormatting>
  <conditionalFormatting sqref="C25">
    <cfRule type="cellIs" dxfId="2483" priority="37" operator="equal">
      <formula>#REF!</formula>
    </cfRule>
    <cfRule type="cellIs" dxfId="2482" priority="38" operator="equal">
      <formula>#REF!</formula>
    </cfRule>
    <cfRule type="cellIs" dxfId="2481" priority="39" operator="equal">
      <formula>#REF!</formula>
    </cfRule>
    <cfRule type="cellIs" dxfId="2480" priority="40" operator="equal">
      <formula>#REF!</formula>
    </cfRule>
  </conditionalFormatting>
  <conditionalFormatting sqref="C40">
    <cfRule type="cellIs" dxfId="2479" priority="2943" operator="equal">
      <formula>#REF!</formula>
    </cfRule>
    <cfRule type="cellIs" dxfId="2478" priority="2942" operator="equal">
      <formula>#REF!</formula>
    </cfRule>
    <cfRule type="cellIs" dxfId="2477" priority="2945" operator="equal">
      <formula>#REF!</formula>
    </cfRule>
    <cfRule type="cellIs" dxfId="2476" priority="2944" operator="equal">
      <formula>#REF!</formula>
    </cfRule>
  </conditionalFormatting>
  <conditionalFormatting sqref="C55">
    <cfRule type="cellIs" dxfId="2475" priority="744" operator="equal">
      <formula>#REF!</formula>
    </cfRule>
    <cfRule type="cellIs" dxfId="2474" priority="742" operator="equal">
      <formula>#REF!</formula>
    </cfRule>
    <cfRule type="cellIs" dxfId="2473" priority="741" operator="equal">
      <formula>#REF!</formula>
    </cfRule>
    <cfRule type="cellIs" dxfId="2472" priority="743" operator="equal">
      <formula>#REF!</formula>
    </cfRule>
  </conditionalFormatting>
  <conditionalFormatting sqref="C70">
    <cfRule type="cellIs" dxfId="2471" priority="732" operator="equal">
      <formula>#REF!</formula>
    </cfRule>
    <cfRule type="cellIs" dxfId="2470" priority="731" operator="equal">
      <formula>#REF!</formula>
    </cfRule>
    <cfRule type="cellIs" dxfId="2469" priority="730" operator="equal">
      <formula>#REF!</formula>
    </cfRule>
    <cfRule type="cellIs" dxfId="2468" priority="729" operator="equal">
      <formula>#REF!</formula>
    </cfRule>
  </conditionalFormatting>
  <conditionalFormatting sqref="C85">
    <cfRule type="cellIs" dxfId="2467" priority="719" operator="equal">
      <formula>#REF!</formula>
    </cfRule>
    <cfRule type="cellIs" dxfId="2466" priority="717" operator="equal">
      <formula>#REF!</formula>
    </cfRule>
    <cfRule type="cellIs" dxfId="2465" priority="720" operator="equal">
      <formula>#REF!</formula>
    </cfRule>
    <cfRule type="cellIs" dxfId="2464" priority="718" operator="equal">
      <formula>#REF!</formula>
    </cfRule>
  </conditionalFormatting>
  <conditionalFormatting sqref="C100">
    <cfRule type="cellIs" dxfId="2463" priority="707" operator="equal">
      <formula>#REF!</formula>
    </cfRule>
    <cfRule type="cellIs" dxfId="2462" priority="706" operator="equal">
      <formula>#REF!</formula>
    </cfRule>
    <cfRule type="cellIs" dxfId="2461" priority="708" operator="equal">
      <formula>#REF!</formula>
    </cfRule>
    <cfRule type="cellIs" dxfId="2460" priority="705" operator="equal">
      <formula>#REF!</formula>
    </cfRule>
  </conditionalFormatting>
  <conditionalFormatting sqref="C115">
    <cfRule type="cellIs" dxfId="2459" priority="695" operator="equal">
      <formula>#REF!</formula>
    </cfRule>
    <cfRule type="cellIs" dxfId="2458" priority="693" operator="equal">
      <formula>#REF!</formula>
    </cfRule>
    <cfRule type="cellIs" dxfId="2457" priority="694" operator="equal">
      <formula>#REF!</formula>
    </cfRule>
    <cfRule type="cellIs" dxfId="2456" priority="696" operator="equal">
      <formula>#REF!</formula>
    </cfRule>
  </conditionalFormatting>
  <conditionalFormatting sqref="C130">
    <cfRule type="cellIs" dxfId="2455" priority="681" operator="equal">
      <formula>#REF!</formula>
    </cfRule>
    <cfRule type="cellIs" dxfId="2454" priority="683" operator="equal">
      <formula>#REF!</formula>
    </cfRule>
    <cfRule type="cellIs" dxfId="2453" priority="684" operator="equal">
      <formula>#REF!</formula>
    </cfRule>
    <cfRule type="cellIs" dxfId="2452" priority="682" operator="equal">
      <formula>#REF!</formula>
    </cfRule>
  </conditionalFormatting>
  <conditionalFormatting sqref="C145">
    <cfRule type="cellIs" dxfId="2451" priority="672" operator="equal">
      <formula>#REF!</formula>
    </cfRule>
    <cfRule type="cellIs" dxfId="2450" priority="671" operator="equal">
      <formula>#REF!</formula>
    </cfRule>
    <cfRule type="cellIs" dxfId="2449" priority="670" operator="equal">
      <formula>#REF!</formula>
    </cfRule>
    <cfRule type="cellIs" dxfId="2448" priority="669" operator="equal">
      <formula>#REF!</formula>
    </cfRule>
  </conditionalFormatting>
  <conditionalFormatting sqref="C160">
    <cfRule type="cellIs" dxfId="2447" priority="659" operator="equal">
      <formula>#REF!</formula>
    </cfRule>
    <cfRule type="cellIs" dxfId="2446" priority="658" operator="equal">
      <formula>#REF!</formula>
    </cfRule>
    <cfRule type="cellIs" dxfId="2445" priority="657" operator="equal">
      <formula>#REF!</formula>
    </cfRule>
    <cfRule type="cellIs" dxfId="2444" priority="660" operator="equal">
      <formula>#REF!</formula>
    </cfRule>
  </conditionalFormatting>
  <conditionalFormatting sqref="C175">
    <cfRule type="cellIs" dxfId="2443" priority="645" operator="equal">
      <formula>#REF!</formula>
    </cfRule>
    <cfRule type="cellIs" dxfId="2442" priority="648" operator="equal">
      <formula>#REF!</formula>
    </cfRule>
    <cfRule type="cellIs" dxfId="2441" priority="647" operator="equal">
      <formula>#REF!</formula>
    </cfRule>
    <cfRule type="cellIs" dxfId="2440" priority="646" operator="equal">
      <formula>#REF!</formula>
    </cfRule>
  </conditionalFormatting>
  <conditionalFormatting sqref="C190">
    <cfRule type="cellIs" dxfId="2439" priority="633" operator="equal">
      <formula>#REF!</formula>
    </cfRule>
    <cfRule type="cellIs" dxfId="2438" priority="634" operator="equal">
      <formula>#REF!</formula>
    </cfRule>
    <cfRule type="cellIs" dxfId="2437" priority="635" operator="equal">
      <formula>#REF!</formula>
    </cfRule>
    <cfRule type="cellIs" dxfId="2436" priority="636" operator="equal">
      <formula>#REF!</formula>
    </cfRule>
  </conditionalFormatting>
  <conditionalFormatting sqref="C205">
    <cfRule type="cellIs" dxfId="2435" priority="621" operator="equal">
      <formula>#REF!</formula>
    </cfRule>
    <cfRule type="cellIs" dxfId="2434" priority="622" operator="equal">
      <formula>#REF!</formula>
    </cfRule>
    <cfRule type="cellIs" dxfId="2433" priority="623" operator="equal">
      <formula>#REF!</formula>
    </cfRule>
    <cfRule type="cellIs" dxfId="2432" priority="624" operator="equal">
      <formula>#REF!</formula>
    </cfRule>
  </conditionalFormatting>
  <conditionalFormatting sqref="C220">
    <cfRule type="cellIs" dxfId="2431" priority="609" operator="equal">
      <formula>#REF!</formula>
    </cfRule>
    <cfRule type="cellIs" dxfId="2430" priority="611" operator="equal">
      <formula>#REF!</formula>
    </cfRule>
    <cfRule type="cellIs" dxfId="2429" priority="612" operator="equal">
      <formula>#REF!</formula>
    </cfRule>
    <cfRule type="cellIs" dxfId="2428" priority="610" operator="equal">
      <formula>#REF!</formula>
    </cfRule>
  </conditionalFormatting>
  <conditionalFormatting sqref="C235">
    <cfRule type="cellIs" dxfId="2427" priority="597" operator="equal">
      <formula>#REF!</formula>
    </cfRule>
    <cfRule type="cellIs" dxfId="2426" priority="600" operator="equal">
      <formula>#REF!</formula>
    </cfRule>
    <cfRule type="cellIs" dxfId="2425" priority="598" operator="equal">
      <formula>#REF!</formula>
    </cfRule>
    <cfRule type="cellIs" dxfId="2424" priority="599" operator="equal">
      <formula>#REF!</formula>
    </cfRule>
  </conditionalFormatting>
  <conditionalFormatting sqref="C250">
    <cfRule type="cellIs" dxfId="2423" priority="585" operator="equal">
      <formula>#REF!</formula>
    </cfRule>
    <cfRule type="cellIs" dxfId="2422" priority="588" operator="equal">
      <formula>#REF!</formula>
    </cfRule>
    <cfRule type="cellIs" dxfId="2421" priority="586" operator="equal">
      <formula>#REF!</formula>
    </cfRule>
    <cfRule type="cellIs" dxfId="2420" priority="587" operator="equal">
      <formula>#REF!</formula>
    </cfRule>
  </conditionalFormatting>
  <conditionalFormatting sqref="C265">
    <cfRule type="cellIs" dxfId="2419" priority="574" operator="equal">
      <formula>#REF!</formula>
    </cfRule>
    <cfRule type="cellIs" dxfId="2418" priority="573" operator="equal">
      <formula>#REF!</formula>
    </cfRule>
    <cfRule type="cellIs" dxfId="2417" priority="575" operator="equal">
      <formula>#REF!</formula>
    </cfRule>
    <cfRule type="cellIs" dxfId="2416" priority="576" operator="equal">
      <formula>#REF!</formula>
    </cfRule>
  </conditionalFormatting>
  <conditionalFormatting sqref="C280">
    <cfRule type="cellIs" dxfId="2415" priority="564" operator="equal">
      <formula>#REF!</formula>
    </cfRule>
    <cfRule type="cellIs" dxfId="2414" priority="561" operator="equal">
      <formula>#REF!</formula>
    </cfRule>
    <cfRule type="cellIs" dxfId="2413" priority="562" operator="equal">
      <formula>#REF!</formula>
    </cfRule>
    <cfRule type="cellIs" dxfId="2412" priority="563" operator="equal">
      <formula>#REF!</formula>
    </cfRule>
  </conditionalFormatting>
  <conditionalFormatting sqref="C295">
    <cfRule type="cellIs" dxfId="2411" priority="550" operator="equal">
      <formula>#REF!</formula>
    </cfRule>
    <cfRule type="cellIs" dxfId="2410" priority="549" operator="equal">
      <formula>#REF!</formula>
    </cfRule>
    <cfRule type="cellIs" dxfId="2409" priority="552" operator="equal">
      <formula>#REF!</formula>
    </cfRule>
    <cfRule type="cellIs" dxfId="2408" priority="551" operator="equal">
      <formula>#REF!</formula>
    </cfRule>
  </conditionalFormatting>
  <conditionalFormatting sqref="C310">
    <cfRule type="cellIs" dxfId="2407" priority="539" operator="equal">
      <formula>#REF!</formula>
    </cfRule>
    <cfRule type="cellIs" dxfId="2406" priority="538" operator="equal">
      <formula>#REF!</formula>
    </cfRule>
    <cfRule type="cellIs" dxfId="2405" priority="537" operator="equal">
      <formula>#REF!</formula>
    </cfRule>
    <cfRule type="cellIs" dxfId="2404" priority="540" operator="equal">
      <formula>#REF!</formula>
    </cfRule>
  </conditionalFormatting>
  <conditionalFormatting sqref="C325">
    <cfRule type="cellIs" dxfId="2403" priority="527" operator="equal">
      <formula>#REF!</formula>
    </cfRule>
    <cfRule type="cellIs" dxfId="2402" priority="528" operator="equal">
      <formula>#REF!</formula>
    </cfRule>
    <cfRule type="cellIs" dxfId="2401" priority="525" operator="equal">
      <formula>#REF!</formula>
    </cfRule>
    <cfRule type="cellIs" dxfId="2400" priority="526" operator="equal">
      <formula>#REF!</formula>
    </cfRule>
  </conditionalFormatting>
  <conditionalFormatting sqref="C25:E25">
    <cfRule type="cellIs" dxfId="2399" priority="36" operator="equal">
      <formula>#REF!</formula>
    </cfRule>
  </conditionalFormatting>
  <conditionalFormatting sqref="C55:E55">
    <cfRule type="cellIs" dxfId="2398" priority="739" operator="equal">
      <formula>#REF!</formula>
    </cfRule>
  </conditionalFormatting>
  <conditionalFormatting sqref="C10:F10">
    <cfRule type="cellIs" dxfId="2397" priority="123" operator="equal">
      <formula>#REF!</formula>
    </cfRule>
  </conditionalFormatting>
  <conditionalFormatting sqref="C40:F40">
    <cfRule type="cellIs" dxfId="2396" priority="2940" operator="equal">
      <formula>#REF!</formula>
    </cfRule>
  </conditionalFormatting>
  <conditionalFormatting sqref="C70:F70">
    <cfRule type="cellIs" dxfId="2395" priority="727" operator="equal">
      <formula>#REF!</formula>
    </cfRule>
  </conditionalFormatting>
  <conditionalFormatting sqref="C85:F85">
    <cfRule type="cellIs" dxfId="2394" priority="715" operator="equal">
      <formula>#REF!</formula>
    </cfRule>
  </conditionalFormatting>
  <conditionalFormatting sqref="C100:G100">
    <cfRule type="cellIs" dxfId="2393" priority="703" operator="equal">
      <formula>#REF!</formula>
    </cfRule>
  </conditionalFormatting>
  <conditionalFormatting sqref="C115:G115">
    <cfRule type="cellIs" dxfId="2392" priority="691" operator="equal">
      <formula>#REF!</formula>
    </cfRule>
  </conditionalFormatting>
  <conditionalFormatting sqref="C130:G130">
    <cfRule type="cellIs" dxfId="2391" priority="679" operator="equal">
      <formula>#REF!</formula>
    </cfRule>
  </conditionalFormatting>
  <conditionalFormatting sqref="C145:G145">
    <cfRule type="cellIs" dxfId="2390" priority="667" operator="equal">
      <formula>#REF!</formula>
    </cfRule>
  </conditionalFormatting>
  <conditionalFormatting sqref="C160:G160">
    <cfRule type="cellIs" dxfId="2389" priority="655" operator="equal">
      <formula>#REF!</formula>
    </cfRule>
  </conditionalFormatting>
  <conditionalFormatting sqref="C175:G175">
    <cfRule type="cellIs" dxfId="2388" priority="643" operator="equal">
      <formula>#REF!</formula>
    </cfRule>
  </conditionalFormatting>
  <conditionalFormatting sqref="C190:G190">
    <cfRule type="cellIs" dxfId="2387" priority="631" operator="equal">
      <formula>#REF!</formula>
    </cfRule>
  </conditionalFormatting>
  <conditionalFormatting sqref="C205:G205">
    <cfRule type="cellIs" dxfId="2386" priority="619" operator="equal">
      <formula>#REF!</formula>
    </cfRule>
  </conditionalFormatting>
  <conditionalFormatting sqref="C220:G220">
    <cfRule type="cellIs" dxfId="2385" priority="607" operator="equal">
      <formula>#REF!</formula>
    </cfRule>
  </conditionalFormatting>
  <conditionalFormatting sqref="C235:G235">
    <cfRule type="cellIs" dxfId="2384" priority="595" operator="equal">
      <formula>#REF!</formula>
    </cfRule>
  </conditionalFormatting>
  <conditionalFormatting sqref="C250:G250">
    <cfRule type="cellIs" dxfId="2383" priority="583" operator="equal">
      <formula>#REF!</formula>
    </cfRule>
  </conditionalFormatting>
  <conditionalFormatting sqref="C265:G265">
    <cfRule type="cellIs" dxfId="2382" priority="571" operator="equal">
      <formula>#REF!</formula>
    </cfRule>
  </conditionalFormatting>
  <conditionalFormatting sqref="C280:G280">
    <cfRule type="cellIs" dxfId="2381" priority="559" operator="equal">
      <formula>#REF!</formula>
    </cfRule>
  </conditionalFormatting>
  <conditionalFormatting sqref="C295:G295">
    <cfRule type="cellIs" dxfId="2380" priority="547" operator="equal">
      <formula>#REF!</formula>
    </cfRule>
  </conditionalFormatting>
  <conditionalFormatting sqref="C310:G310">
    <cfRule type="cellIs" dxfId="2379" priority="535" operator="equal">
      <formula>#REF!</formula>
    </cfRule>
  </conditionalFormatting>
  <conditionalFormatting sqref="C325:G325">
    <cfRule type="cellIs" dxfId="2378" priority="523" operator="equal">
      <formula>#REF!</formula>
    </cfRule>
  </conditionalFormatting>
  <conditionalFormatting sqref="D10">
    <cfRule type="cellIs" dxfId="2377" priority="121" operator="equal">
      <formula>#REF!</formula>
    </cfRule>
    <cfRule type="cellIs" dxfId="2376" priority="122" operator="equal">
      <formula>#REF!</formula>
    </cfRule>
  </conditionalFormatting>
  <conditionalFormatting sqref="D25">
    <cfRule type="cellIs" dxfId="2375" priority="34" operator="equal">
      <formula>#REF!</formula>
    </cfRule>
    <cfRule type="cellIs" dxfId="2374" priority="35" operator="equal">
      <formula>#REF!</formula>
    </cfRule>
  </conditionalFormatting>
  <conditionalFormatting sqref="D40">
    <cfRule type="cellIs" dxfId="2373" priority="2939" operator="equal">
      <formula>#REF!</formula>
    </cfRule>
    <cfRule type="cellIs" dxfId="2372" priority="2938" operator="equal">
      <formula>#REF!</formula>
    </cfRule>
  </conditionalFormatting>
  <conditionalFormatting sqref="D55">
    <cfRule type="cellIs" dxfId="2371" priority="738" operator="equal">
      <formula>#REF!</formula>
    </cfRule>
    <cfRule type="cellIs" dxfId="2370" priority="737" operator="equal">
      <formula>#REF!</formula>
    </cfRule>
  </conditionalFormatting>
  <conditionalFormatting sqref="D70">
    <cfRule type="cellIs" dxfId="2369" priority="726" operator="equal">
      <formula>#REF!</formula>
    </cfRule>
    <cfRule type="cellIs" dxfId="2368" priority="725" operator="equal">
      <formula>#REF!</formula>
    </cfRule>
  </conditionalFormatting>
  <conditionalFormatting sqref="D85">
    <cfRule type="cellIs" dxfId="2367" priority="713" operator="equal">
      <formula>#REF!</formula>
    </cfRule>
    <cfRule type="cellIs" dxfId="2366" priority="714" operator="equal">
      <formula>#REF!</formula>
    </cfRule>
  </conditionalFormatting>
  <conditionalFormatting sqref="D100">
    <cfRule type="cellIs" dxfId="2365" priority="702" operator="equal">
      <formula>#REF!</formula>
    </cfRule>
    <cfRule type="cellIs" dxfId="2364" priority="701" operator="equal">
      <formula>#REF!</formula>
    </cfRule>
  </conditionalFormatting>
  <conditionalFormatting sqref="D115">
    <cfRule type="cellIs" dxfId="2363" priority="689" operator="equal">
      <formula>#REF!</formula>
    </cfRule>
    <cfRule type="cellIs" dxfId="2362" priority="690" operator="equal">
      <formula>#REF!</formula>
    </cfRule>
  </conditionalFormatting>
  <conditionalFormatting sqref="D130">
    <cfRule type="cellIs" dxfId="2361" priority="677" operator="equal">
      <formula>#REF!</formula>
    </cfRule>
    <cfRule type="cellIs" dxfId="2360" priority="678" operator="equal">
      <formula>#REF!</formula>
    </cfRule>
  </conditionalFormatting>
  <conditionalFormatting sqref="D145">
    <cfRule type="cellIs" dxfId="2359" priority="666" operator="equal">
      <formula>#REF!</formula>
    </cfRule>
    <cfRule type="cellIs" dxfId="2358" priority="665" operator="equal">
      <formula>#REF!</formula>
    </cfRule>
  </conditionalFormatting>
  <conditionalFormatting sqref="D160">
    <cfRule type="cellIs" dxfId="2357" priority="654" operator="equal">
      <formula>#REF!</formula>
    </cfRule>
    <cfRule type="cellIs" dxfId="2356" priority="653" operator="equal">
      <formula>#REF!</formula>
    </cfRule>
  </conditionalFormatting>
  <conditionalFormatting sqref="D175">
    <cfRule type="cellIs" dxfId="2355" priority="641" operator="equal">
      <formula>#REF!</formula>
    </cfRule>
    <cfRule type="cellIs" dxfId="2354" priority="642" operator="equal">
      <formula>#REF!</formula>
    </cfRule>
  </conditionalFormatting>
  <conditionalFormatting sqref="D190">
    <cfRule type="cellIs" dxfId="2353" priority="629" operator="equal">
      <formula>#REF!</formula>
    </cfRule>
    <cfRule type="cellIs" dxfId="2352" priority="630" operator="equal">
      <formula>#REF!</formula>
    </cfRule>
  </conditionalFormatting>
  <conditionalFormatting sqref="D205">
    <cfRule type="cellIs" dxfId="2351" priority="617" operator="equal">
      <formula>#REF!</formula>
    </cfRule>
    <cfRule type="cellIs" dxfId="2350" priority="618" operator="equal">
      <formula>#REF!</formula>
    </cfRule>
  </conditionalFormatting>
  <conditionalFormatting sqref="D220">
    <cfRule type="cellIs" dxfId="2349" priority="606" operator="equal">
      <formula>#REF!</formula>
    </cfRule>
    <cfRule type="cellIs" dxfId="2348" priority="605" operator="equal">
      <formula>#REF!</formula>
    </cfRule>
  </conditionalFormatting>
  <conditionalFormatting sqref="D235">
    <cfRule type="cellIs" dxfId="2347" priority="594" operator="equal">
      <formula>#REF!</formula>
    </cfRule>
    <cfRule type="cellIs" dxfId="2346" priority="593" operator="equal">
      <formula>#REF!</formula>
    </cfRule>
  </conditionalFormatting>
  <conditionalFormatting sqref="D250">
    <cfRule type="cellIs" dxfId="2345" priority="581" operator="equal">
      <formula>#REF!</formula>
    </cfRule>
    <cfRule type="cellIs" dxfId="2344" priority="582" operator="equal">
      <formula>#REF!</formula>
    </cfRule>
  </conditionalFormatting>
  <conditionalFormatting sqref="D265">
    <cfRule type="cellIs" dxfId="2343" priority="570" operator="equal">
      <formula>#REF!</formula>
    </cfRule>
    <cfRule type="cellIs" dxfId="2342" priority="569" operator="equal">
      <formula>#REF!</formula>
    </cfRule>
  </conditionalFormatting>
  <conditionalFormatting sqref="D280">
    <cfRule type="cellIs" dxfId="2341" priority="558" operator="equal">
      <formula>#REF!</formula>
    </cfRule>
    <cfRule type="cellIs" dxfId="2340" priority="557" operator="equal">
      <formula>#REF!</formula>
    </cfRule>
  </conditionalFormatting>
  <conditionalFormatting sqref="D295">
    <cfRule type="cellIs" dxfId="2339" priority="545" operator="equal">
      <formula>#REF!</formula>
    </cfRule>
    <cfRule type="cellIs" dxfId="2338" priority="546" operator="equal">
      <formula>#REF!</formula>
    </cfRule>
  </conditionalFormatting>
  <conditionalFormatting sqref="D310">
    <cfRule type="cellIs" dxfId="2337" priority="533" operator="equal">
      <formula>#REF!</formula>
    </cfRule>
    <cfRule type="cellIs" dxfId="2336" priority="534" operator="equal">
      <formula>#REF!</formula>
    </cfRule>
  </conditionalFormatting>
  <conditionalFormatting sqref="D325">
    <cfRule type="cellIs" dxfId="2335" priority="522" operator="equal">
      <formula>#REF!</formula>
    </cfRule>
    <cfRule type="cellIs" dxfId="2334" priority="521" operator="equal">
      <formula>#REF!</formula>
    </cfRule>
  </conditionalFormatting>
  <conditionalFormatting sqref="E25">
    <cfRule type="cellIs" dxfId="2333" priority="41" operator="equal">
      <formula>#REF!</formula>
    </cfRule>
    <cfRule type="cellIs" dxfId="2332" priority="42" operator="equal">
      <formula>#REF!</formula>
    </cfRule>
    <cfRule type="cellIs" dxfId="2331" priority="43" operator="equal">
      <formula>#REF!</formula>
    </cfRule>
  </conditionalFormatting>
  <conditionalFormatting sqref="E55">
    <cfRule type="cellIs" dxfId="2330" priority="746" operator="equal">
      <formula>#REF!</formula>
    </cfRule>
    <cfRule type="cellIs" dxfId="2329" priority="747" operator="equal">
      <formula>#REF!</formula>
    </cfRule>
    <cfRule type="cellIs" dxfId="2328" priority="748" operator="equal">
      <formula>#REF!</formula>
    </cfRule>
  </conditionalFormatting>
  <conditionalFormatting sqref="E10:F10">
    <cfRule type="cellIs" dxfId="2327" priority="128" operator="equal">
      <formula>#REF!</formula>
    </cfRule>
    <cfRule type="cellIs" dxfId="2326" priority="129" operator="equal">
      <formula>#REF!</formula>
    </cfRule>
    <cfRule type="cellIs" dxfId="2325" priority="130" operator="equal">
      <formula>#REF!</formula>
    </cfRule>
  </conditionalFormatting>
  <conditionalFormatting sqref="E40:F40">
    <cfRule type="cellIs" dxfId="2324" priority="2948" operator="equal">
      <formula>#REF!</formula>
    </cfRule>
    <cfRule type="cellIs" dxfId="2323" priority="2947" operator="equal">
      <formula>#REF!</formula>
    </cfRule>
    <cfRule type="cellIs" dxfId="2322" priority="2949" operator="equal">
      <formula>#REF!</formula>
    </cfRule>
  </conditionalFormatting>
  <conditionalFormatting sqref="E70:F70">
    <cfRule type="cellIs" dxfId="2321" priority="735" operator="equal">
      <formula>#REF!</formula>
    </cfRule>
    <cfRule type="cellIs" dxfId="2320" priority="736" operator="equal">
      <formula>#REF!</formula>
    </cfRule>
    <cfRule type="cellIs" dxfId="2319" priority="734" operator="equal">
      <formula>#REF!</formula>
    </cfRule>
  </conditionalFormatting>
  <conditionalFormatting sqref="E85:F85">
    <cfRule type="cellIs" dxfId="2318" priority="724" operator="equal">
      <formula>#REF!</formula>
    </cfRule>
    <cfRule type="cellIs" dxfId="2317" priority="723" operator="equal">
      <formula>#REF!</formula>
    </cfRule>
    <cfRule type="cellIs" dxfId="2316" priority="722" operator="equal">
      <formula>#REF!</formula>
    </cfRule>
  </conditionalFormatting>
  <conditionalFormatting sqref="E100:G100">
    <cfRule type="cellIs" dxfId="2315" priority="711" operator="equal">
      <formula>#REF!</formula>
    </cfRule>
    <cfRule type="cellIs" dxfId="2314" priority="712" operator="equal">
      <formula>#REF!</formula>
    </cfRule>
    <cfRule type="cellIs" dxfId="2313" priority="710" operator="equal">
      <formula>#REF!</formula>
    </cfRule>
  </conditionalFormatting>
  <conditionalFormatting sqref="E115:G115">
    <cfRule type="cellIs" dxfId="2312" priority="698" operator="equal">
      <formula>#REF!</formula>
    </cfRule>
    <cfRule type="cellIs" dxfId="2311" priority="699" operator="equal">
      <formula>#REF!</formula>
    </cfRule>
    <cfRule type="cellIs" dxfId="2310" priority="700" operator="equal">
      <formula>#REF!</formula>
    </cfRule>
  </conditionalFormatting>
  <conditionalFormatting sqref="E130:G130">
    <cfRule type="cellIs" dxfId="2309" priority="686" operator="equal">
      <formula>#REF!</formula>
    </cfRule>
    <cfRule type="cellIs" dxfId="2308" priority="688" operator="equal">
      <formula>#REF!</formula>
    </cfRule>
    <cfRule type="cellIs" dxfId="2307" priority="687" operator="equal">
      <formula>#REF!</formula>
    </cfRule>
  </conditionalFormatting>
  <conditionalFormatting sqref="E145:G145">
    <cfRule type="cellIs" dxfId="2306" priority="674" operator="equal">
      <formula>#REF!</formula>
    </cfRule>
    <cfRule type="cellIs" dxfId="2305" priority="675" operator="equal">
      <formula>#REF!</formula>
    </cfRule>
    <cfRule type="cellIs" dxfId="2304" priority="676" operator="equal">
      <formula>#REF!</formula>
    </cfRule>
  </conditionalFormatting>
  <conditionalFormatting sqref="E160:G160">
    <cfRule type="cellIs" dxfId="2303" priority="664" operator="equal">
      <formula>#REF!</formula>
    </cfRule>
    <cfRule type="cellIs" dxfId="2302" priority="663" operator="equal">
      <formula>#REF!</formula>
    </cfRule>
    <cfRule type="cellIs" dxfId="2301" priority="662" operator="equal">
      <formula>#REF!</formula>
    </cfRule>
  </conditionalFormatting>
  <conditionalFormatting sqref="E175:G175">
    <cfRule type="cellIs" dxfId="2300" priority="652" operator="equal">
      <formula>#REF!</formula>
    </cfRule>
    <cfRule type="cellIs" dxfId="2299" priority="651" operator="equal">
      <formula>#REF!</formula>
    </cfRule>
    <cfRule type="cellIs" dxfId="2298" priority="650" operator="equal">
      <formula>#REF!</formula>
    </cfRule>
  </conditionalFormatting>
  <conditionalFormatting sqref="E190:G190">
    <cfRule type="cellIs" dxfId="2297" priority="640" operator="equal">
      <formula>#REF!</formula>
    </cfRule>
    <cfRule type="cellIs" dxfId="2296" priority="639" operator="equal">
      <formula>#REF!</formula>
    </cfRule>
    <cfRule type="cellIs" dxfId="2295" priority="638" operator="equal">
      <formula>#REF!</formula>
    </cfRule>
  </conditionalFormatting>
  <conditionalFormatting sqref="E205:G205">
    <cfRule type="cellIs" dxfId="2294" priority="628" operator="equal">
      <formula>#REF!</formula>
    </cfRule>
    <cfRule type="cellIs" dxfId="2293" priority="627" operator="equal">
      <formula>#REF!</formula>
    </cfRule>
    <cfRule type="cellIs" dxfId="2292" priority="626" operator="equal">
      <formula>#REF!</formula>
    </cfRule>
  </conditionalFormatting>
  <conditionalFormatting sqref="E220:G220">
    <cfRule type="cellIs" dxfId="2291" priority="616" operator="equal">
      <formula>#REF!</formula>
    </cfRule>
    <cfRule type="cellIs" dxfId="2290" priority="615" operator="equal">
      <formula>#REF!</formula>
    </cfRule>
    <cfRule type="cellIs" dxfId="2289" priority="614" operator="equal">
      <formula>#REF!</formula>
    </cfRule>
  </conditionalFormatting>
  <conditionalFormatting sqref="E235:G235">
    <cfRule type="cellIs" dxfId="2288" priority="604" operator="equal">
      <formula>#REF!</formula>
    </cfRule>
    <cfRule type="cellIs" dxfId="2287" priority="603" operator="equal">
      <formula>#REF!</formula>
    </cfRule>
    <cfRule type="cellIs" dxfId="2286" priority="602" operator="equal">
      <formula>#REF!</formula>
    </cfRule>
  </conditionalFormatting>
  <conditionalFormatting sqref="E250:G250">
    <cfRule type="cellIs" dxfId="2285" priority="592" operator="equal">
      <formula>#REF!</formula>
    </cfRule>
    <cfRule type="cellIs" dxfId="2284" priority="590" operator="equal">
      <formula>#REF!</formula>
    </cfRule>
    <cfRule type="cellIs" dxfId="2283" priority="591" operator="equal">
      <formula>#REF!</formula>
    </cfRule>
  </conditionalFormatting>
  <conditionalFormatting sqref="E265:G265">
    <cfRule type="cellIs" dxfId="2282" priority="579" operator="equal">
      <formula>#REF!</formula>
    </cfRule>
    <cfRule type="cellIs" dxfId="2281" priority="578" operator="equal">
      <formula>#REF!</formula>
    </cfRule>
    <cfRule type="cellIs" dxfId="2280" priority="580" operator="equal">
      <formula>#REF!</formula>
    </cfRule>
  </conditionalFormatting>
  <conditionalFormatting sqref="E280:G280">
    <cfRule type="cellIs" dxfId="2279" priority="566" operator="equal">
      <formula>#REF!</formula>
    </cfRule>
    <cfRule type="cellIs" dxfId="2278" priority="567" operator="equal">
      <formula>#REF!</formula>
    </cfRule>
    <cfRule type="cellIs" dxfId="2277" priority="568" operator="equal">
      <formula>#REF!</formula>
    </cfRule>
  </conditionalFormatting>
  <conditionalFormatting sqref="E295:G295">
    <cfRule type="cellIs" dxfId="2276" priority="556" operator="equal">
      <formula>#REF!</formula>
    </cfRule>
    <cfRule type="cellIs" dxfId="2275" priority="555" operator="equal">
      <formula>#REF!</formula>
    </cfRule>
    <cfRule type="cellIs" dxfId="2274" priority="554" operator="equal">
      <formula>#REF!</formula>
    </cfRule>
  </conditionalFormatting>
  <conditionalFormatting sqref="E310:G310">
    <cfRule type="cellIs" dxfId="2273" priority="542" operator="equal">
      <formula>#REF!</formula>
    </cfRule>
    <cfRule type="cellIs" dxfId="2272" priority="543" operator="equal">
      <formula>#REF!</formula>
    </cfRule>
    <cfRule type="cellIs" dxfId="2271" priority="544" operator="equal">
      <formula>#REF!</formula>
    </cfRule>
  </conditionalFormatting>
  <conditionalFormatting sqref="E325:G325">
    <cfRule type="cellIs" dxfId="2270" priority="531" operator="equal">
      <formula>#REF!</formula>
    </cfRule>
    <cfRule type="cellIs" dxfId="2269" priority="530" operator="equal">
      <formula>#REF!</formula>
    </cfRule>
    <cfRule type="cellIs" dxfId="2268" priority="532" operator="equal">
      <formula>#REF!</formula>
    </cfRule>
  </conditionalFormatting>
  <conditionalFormatting sqref="F88">
    <cfRule type="cellIs" dxfId="2267" priority="2570" operator="equal">
      <formula>#REF!</formula>
    </cfRule>
    <cfRule type="cellIs" dxfId="2266" priority="2569" operator="equal">
      <formula>#REF!</formula>
    </cfRule>
    <cfRule type="cellIs" dxfId="2265" priority="2568" operator="equal">
      <formula>#REF!</formula>
    </cfRule>
    <cfRule type="cellIs" dxfId="2264" priority="2567" operator="equal">
      <formula>#REF!</formula>
    </cfRule>
  </conditionalFormatting>
  <conditionalFormatting sqref="F13:G13">
    <cfRule type="cellIs" dxfId="2263" priority="113" operator="equal">
      <formula>#REF!</formula>
    </cfRule>
    <cfRule type="cellIs" dxfId="2262" priority="114" operator="equal">
      <formula>#REF!</formula>
    </cfRule>
    <cfRule type="cellIs" dxfId="2261" priority="115" operator="equal">
      <formula>#REF!</formula>
    </cfRule>
    <cfRule type="cellIs" dxfId="2260" priority="116" operator="equal">
      <formula>#REF!</formula>
    </cfRule>
  </conditionalFormatting>
  <conditionalFormatting sqref="F16:G16">
    <cfRule type="cellIs" dxfId="2259" priority="110" operator="equal">
      <formula>#REF!</formula>
    </cfRule>
    <cfRule type="cellIs" dxfId="2258" priority="111" operator="equal">
      <formula>#REF!</formula>
    </cfRule>
    <cfRule type="cellIs" dxfId="2257" priority="112" operator="equal">
      <formula>#REF!</formula>
    </cfRule>
    <cfRule type="cellIs" dxfId="2256" priority="109" operator="equal">
      <formula>#REF!</formula>
    </cfRule>
  </conditionalFormatting>
  <conditionalFormatting sqref="F19:G19">
    <cfRule type="cellIs" dxfId="2255" priority="81" operator="equal">
      <formula>#REF!</formula>
    </cfRule>
    <cfRule type="cellIs" dxfId="2254" priority="82" operator="equal">
      <formula>#REF!</formula>
    </cfRule>
    <cfRule type="cellIs" dxfId="2253" priority="83" operator="equal">
      <formula>#REF!</formula>
    </cfRule>
    <cfRule type="cellIs" dxfId="2252" priority="84" operator="equal">
      <formula>#REF!</formula>
    </cfRule>
  </conditionalFormatting>
  <conditionalFormatting sqref="F22:G22">
    <cfRule type="cellIs" dxfId="2251" priority="107" operator="equal">
      <formula>#REF!</formula>
    </cfRule>
    <cfRule type="cellIs" dxfId="2250" priority="106" operator="equal">
      <formula>#REF!</formula>
    </cfRule>
    <cfRule type="cellIs" dxfId="2249" priority="105" operator="equal">
      <formula>#REF!</formula>
    </cfRule>
    <cfRule type="cellIs" dxfId="2248" priority="108" operator="equal">
      <formula>#REF!</formula>
    </cfRule>
  </conditionalFormatting>
  <conditionalFormatting sqref="F28:G28">
    <cfRule type="cellIs" dxfId="2247" priority="16" operator="equal">
      <formula>#REF!</formula>
    </cfRule>
    <cfRule type="cellIs" dxfId="2246" priority="17" operator="equal">
      <formula>#REF!</formula>
    </cfRule>
    <cfRule type="cellIs" dxfId="2245" priority="18" operator="equal">
      <formula>#REF!</formula>
    </cfRule>
    <cfRule type="cellIs" dxfId="2244" priority="19" operator="equal">
      <formula>#REF!</formula>
    </cfRule>
  </conditionalFormatting>
  <conditionalFormatting sqref="F31:G31">
    <cfRule type="cellIs" dxfId="2243" priority="63" operator="equal">
      <formula>#REF!</formula>
    </cfRule>
    <cfRule type="cellIs" dxfId="2242" priority="62" operator="equal">
      <formula>#REF!</formula>
    </cfRule>
    <cfRule type="cellIs" dxfId="2241" priority="64" operator="equal">
      <formula>#REF!</formula>
    </cfRule>
    <cfRule type="cellIs" dxfId="2240" priority="65" operator="equal">
      <formula>#REF!</formula>
    </cfRule>
  </conditionalFormatting>
  <conditionalFormatting sqref="F34:G34">
    <cfRule type="cellIs" dxfId="2239" priority="56" operator="equal">
      <formula>#REF!</formula>
    </cfRule>
    <cfRule type="cellIs" dxfId="2238" priority="57" operator="equal">
      <formula>#REF!</formula>
    </cfRule>
    <cfRule type="cellIs" dxfId="2237" priority="55" operator="equal">
      <formula>#REF!</formula>
    </cfRule>
    <cfRule type="cellIs" dxfId="2236" priority="54" operator="equal">
      <formula>#REF!</formula>
    </cfRule>
  </conditionalFormatting>
  <conditionalFormatting sqref="F37:G37">
    <cfRule type="cellIs" dxfId="2235" priority="58" operator="equal">
      <formula>#REF!</formula>
    </cfRule>
    <cfRule type="cellIs" dxfId="2234" priority="61" operator="equal">
      <formula>#REF!</formula>
    </cfRule>
    <cfRule type="cellIs" dxfId="2233" priority="60" operator="equal">
      <formula>#REF!</formula>
    </cfRule>
    <cfRule type="cellIs" dxfId="2232" priority="59" operator="equal">
      <formula>#REF!</formula>
    </cfRule>
  </conditionalFormatting>
  <conditionalFormatting sqref="F43:G43">
    <cfRule type="cellIs" dxfId="2231" priority="2777" operator="equal">
      <formula>#REF!</formula>
    </cfRule>
    <cfRule type="cellIs" dxfId="2230" priority="2778" operator="equal">
      <formula>#REF!</formula>
    </cfRule>
    <cfRule type="cellIs" dxfId="2229" priority="2779" operator="equal">
      <formula>#REF!</formula>
    </cfRule>
    <cfRule type="cellIs" dxfId="2228" priority="2780" operator="equal">
      <formula>#REF!</formula>
    </cfRule>
  </conditionalFormatting>
  <conditionalFormatting sqref="F46:G46">
    <cfRule type="cellIs" dxfId="2227" priority="2775" operator="equal">
      <formula>#REF!</formula>
    </cfRule>
    <cfRule type="cellIs" dxfId="2226" priority="2773" operator="equal">
      <formula>#REF!</formula>
    </cfRule>
    <cfRule type="cellIs" dxfId="2225" priority="2774" operator="equal">
      <formula>#REF!</formula>
    </cfRule>
    <cfRule type="cellIs" dxfId="2224" priority="2776" operator="equal">
      <formula>#REF!</formula>
    </cfRule>
  </conditionalFormatting>
  <conditionalFormatting sqref="F49:G49">
    <cfRule type="cellIs" dxfId="2223" priority="2768" operator="equal">
      <formula>#REF!</formula>
    </cfRule>
    <cfRule type="cellIs" dxfId="2222" priority="2767" operator="equal">
      <formula>#REF!</formula>
    </cfRule>
    <cfRule type="cellIs" dxfId="2221" priority="2766" operator="equal">
      <formula>#REF!</formula>
    </cfRule>
    <cfRule type="cellIs" dxfId="2220" priority="2765" operator="equal">
      <formula>#REF!</formula>
    </cfRule>
  </conditionalFormatting>
  <conditionalFormatting sqref="F52:G52">
    <cfRule type="cellIs" dxfId="2219" priority="2770" operator="equal">
      <formula>#REF!</formula>
    </cfRule>
    <cfRule type="cellIs" dxfId="2218" priority="2769" operator="equal">
      <formula>#REF!</formula>
    </cfRule>
    <cfRule type="cellIs" dxfId="2217" priority="2772" operator="equal">
      <formula>#REF!</formula>
    </cfRule>
    <cfRule type="cellIs" dxfId="2216" priority="2771" operator="equal">
      <formula>#REF!</formula>
    </cfRule>
  </conditionalFormatting>
  <conditionalFormatting sqref="F58:G58">
    <cfRule type="cellIs" dxfId="2215" priority="261" operator="equal">
      <formula>#REF!</formula>
    </cfRule>
    <cfRule type="cellIs" dxfId="2214" priority="264" operator="equal">
      <formula>#REF!</formula>
    </cfRule>
    <cfRule type="cellIs" dxfId="2213" priority="263" operator="equal">
      <formula>#REF!</formula>
    </cfRule>
    <cfRule type="cellIs" dxfId="2212" priority="262" operator="equal">
      <formula>#REF!</formula>
    </cfRule>
  </conditionalFormatting>
  <conditionalFormatting sqref="F61:G61">
    <cfRule type="cellIs" dxfId="2211" priority="2703" operator="equal">
      <formula>#REF!</formula>
    </cfRule>
    <cfRule type="cellIs" dxfId="2210" priority="2706" operator="equal">
      <formula>#REF!</formula>
    </cfRule>
    <cfRule type="cellIs" dxfId="2209" priority="2705" operator="equal">
      <formula>#REF!</formula>
    </cfRule>
    <cfRule type="cellIs" dxfId="2208" priority="2704" operator="equal">
      <formula>#REF!</formula>
    </cfRule>
  </conditionalFormatting>
  <conditionalFormatting sqref="F64:G64">
    <cfRule type="cellIs" dxfId="2207" priority="2695" operator="equal">
      <formula>#REF!</formula>
    </cfRule>
    <cfRule type="cellIs" dxfId="2206" priority="2696" operator="equal">
      <formula>#REF!</formula>
    </cfRule>
    <cfRule type="cellIs" dxfId="2205" priority="2697" operator="equal">
      <formula>#REF!</formula>
    </cfRule>
    <cfRule type="cellIs" dxfId="2204" priority="2698" operator="equal">
      <formula>#REF!</formula>
    </cfRule>
  </conditionalFormatting>
  <conditionalFormatting sqref="F67:G67">
    <cfRule type="cellIs" dxfId="2203" priority="2699" operator="equal">
      <formula>#REF!</formula>
    </cfRule>
    <cfRule type="cellIs" dxfId="2202" priority="2700" operator="equal">
      <formula>#REF!</formula>
    </cfRule>
    <cfRule type="cellIs" dxfId="2201" priority="2701" operator="equal">
      <formula>#REF!</formula>
    </cfRule>
    <cfRule type="cellIs" dxfId="2200" priority="2702" operator="equal">
      <formula>#REF!</formula>
    </cfRule>
  </conditionalFormatting>
  <conditionalFormatting sqref="F73:G73">
    <cfRule type="cellIs" dxfId="2199" priority="2639" operator="equal">
      <formula>#REF!</formula>
    </cfRule>
    <cfRule type="cellIs" dxfId="2198" priority="2638" operator="equal">
      <formula>#REF!</formula>
    </cfRule>
    <cfRule type="cellIs" dxfId="2197" priority="2640" operator="equal">
      <formula>#REF!</formula>
    </cfRule>
    <cfRule type="cellIs" dxfId="2196" priority="2637" operator="equal">
      <formula>#REF!</formula>
    </cfRule>
  </conditionalFormatting>
  <conditionalFormatting sqref="F76:G76">
    <cfRule type="cellIs" dxfId="2195" priority="2635" operator="equal">
      <formula>#REF!</formula>
    </cfRule>
    <cfRule type="cellIs" dxfId="2194" priority="2636" operator="equal">
      <formula>#REF!</formula>
    </cfRule>
    <cfRule type="cellIs" dxfId="2193" priority="2633" operator="equal">
      <formula>#REF!</formula>
    </cfRule>
    <cfRule type="cellIs" dxfId="2192" priority="2634" operator="equal">
      <formula>#REF!</formula>
    </cfRule>
  </conditionalFormatting>
  <conditionalFormatting sqref="F79:G79">
    <cfRule type="cellIs" dxfId="2191" priority="2626" operator="equal">
      <formula>#REF!</formula>
    </cfRule>
    <cfRule type="cellIs" dxfId="2190" priority="2625" operator="equal">
      <formula>#REF!</formula>
    </cfRule>
    <cfRule type="cellIs" dxfId="2189" priority="2627" operator="equal">
      <formula>#REF!</formula>
    </cfRule>
    <cfRule type="cellIs" dxfId="2188" priority="2628" operator="equal">
      <formula>#REF!</formula>
    </cfRule>
  </conditionalFormatting>
  <conditionalFormatting sqref="F82:G82">
    <cfRule type="cellIs" dxfId="2187" priority="2629" operator="equal">
      <formula>#REF!</formula>
    </cfRule>
    <cfRule type="cellIs" dxfId="2186" priority="2630" operator="equal">
      <formula>#REF!</formula>
    </cfRule>
    <cfRule type="cellIs" dxfId="2185" priority="2631" operator="equal">
      <formula>#REF!</formula>
    </cfRule>
    <cfRule type="cellIs" dxfId="2184" priority="2632" operator="equal">
      <formula>#REF!</formula>
    </cfRule>
  </conditionalFormatting>
  <conditionalFormatting sqref="F91:G91">
    <cfRule type="cellIs" dxfId="2183" priority="2565" operator="equal">
      <formula>#REF!</formula>
    </cfRule>
    <cfRule type="cellIs" dxfId="2182" priority="2566" operator="equal">
      <formula>#REF!</formula>
    </cfRule>
    <cfRule type="cellIs" dxfId="2181" priority="2563" operator="equal">
      <formula>#REF!</formula>
    </cfRule>
    <cfRule type="cellIs" dxfId="2180" priority="2564" operator="equal">
      <formula>#REF!</formula>
    </cfRule>
  </conditionalFormatting>
  <conditionalFormatting sqref="F94:G94">
    <cfRule type="cellIs" dxfId="2179" priority="2557" operator="equal">
      <formula>#REF!</formula>
    </cfRule>
    <cfRule type="cellIs" dxfId="2178" priority="2555" operator="equal">
      <formula>#REF!</formula>
    </cfRule>
    <cfRule type="cellIs" dxfId="2177" priority="2556" operator="equal">
      <formula>#REF!</formula>
    </cfRule>
    <cfRule type="cellIs" dxfId="2176" priority="2558" operator="equal">
      <formula>#REF!</formula>
    </cfRule>
  </conditionalFormatting>
  <conditionalFormatting sqref="F97:G97">
    <cfRule type="cellIs" dxfId="2175" priority="2560" operator="equal">
      <formula>#REF!</formula>
    </cfRule>
    <cfRule type="cellIs" dxfId="2174" priority="2562" operator="equal">
      <formula>#REF!</formula>
    </cfRule>
    <cfRule type="cellIs" dxfId="2173" priority="2561" operator="equal">
      <formula>#REF!</formula>
    </cfRule>
    <cfRule type="cellIs" dxfId="2172" priority="2559" operator="equal">
      <formula>#REF!</formula>
    </cfRule>
  </conditionalFormatting>
  <conditionalFormatting sqref="F103:G103">
    <cfRule type="cellIs" dxfId="2171" priority="2499" operator="equal">
      <formula>#REF!</formula>
    </cfRule>
    <cfRule type="cellIs" dxfId="2170" priority="2500" operator="equal">
      <formula>#REF!</formula>
    </cfRule>
    <cfRule type="cellIs" dxfId="2169" priority="2498" operator="equal">
      <formula>#REF!</formula>
    </cfRule>
    <cfRule type="cellIs" dxfId="2168" priority="2497" operator="equal">
      <formula>#REF!</formula>
    </cfRule>
  </conditionalFormatting>
  <conditionalFormatting sqref="F106:G106">
    <cfRule type="cellIs" dxfId="2167" priority="2496" operator="equal">
      <formula>#REF!</formula>
    </cfRule>
    <cfRule type="cellIs" dxfId="2166" priority="2495" operator="equal">
      <formula>#REF!</formula>
    </cfRule>
    <cfRule type="cellIs" dxfId="2165" priority="2494" operator="equal">
      <formula>#REF!</formula>
    </cfRule>
    <cfRule type="cellIs" dxfId="2164" priority="2493" operator="equal">
      <formula>#REF!</formula>
    </cfRule>
  </conditionalFormatting>
  <conditionalFormatting sqref="F109:G109">
    <cfRule type="cellIs" dxfId="2163" priority="2488" operator="equal">
      <formula>#REF!</formula>
    </cfRule>
    <cfRule type="cellIs" dxfId="2162" priority="2486" operator="equal">
      <formula>#REF!</formula>
    </cfRule>
    <cfRule type="cellIs" dxfId="2161" priority="2485" operator="equal">
      <formula>#REF!</formula>
    </cfRule>
    <cfRule type="cellIs" dxfId="2160" priority="2487" operator="equal">
      <formula>#REF!</formula>
    </cfRule>
  </conditionalFormatting>
  <conditionalFormatting sqref="F112:G112">
    <cfRule type="cellIs" dxfId="2159" priority="2489" operator="equal">
      <formula>#REF!</formula>
    </cfRule>
    <cfRule type="cellIs" dxfId="2158" priority="2490" operator="equal">
      <formula>#REF!</formula>
    </cfRule>
    <cfRule type="cellIs" dxfId="2157" priority="2492" operator="equal">
      <formula>#REF!</formula>
    </cfRule>
    <cfRule type="cellIs" dxfId="2156" priority="2491" operator="equal">
      <formula>#REF!</formula>
    </cfRule>
  </conditionalFormatting>
  <conditionalFormatting sqref="F118:G118">
    <cfRule type="cellIs" dxfId="2155" priority="2430" operator="equal">
      <formula>#REF!</formula>
    </cfRule>
    <cfRule type="cellIs" dxfId="2154" priority="2429" operator="equal">
      <formula>#REF!</formula>
    </cfRule>
    <cfRule type="cellIs" dxfId="2153" priority="2428" operator="equal">
      <formula>#REF!</formula>
    </cfRule>
    <cfRule type="cellIs" dxfId="2152" priority="2427" operator="equal">
      <formula>#REF!</formula>
    </cfRule>
  </conditionalFormatting>
  <conditionalFormatting sqref="F121:G121">
    <cfRule type="cellIs" dxfId="2151" priority="2423" operator="equal">
      <formula>#REF!</formula>
    </cfRule>
    <cfRule type="cellIs" dxfId="2150" priority="2424" operator="equal">
      <formula>#REF!</formula>
    </cfRule>
    <cfRule type="cellIs" dxfId="2149" priority="2425" operator="equal">
      <formula>#REF!</formula>
    </cfRule>
    <cfRule type="cellIs" dxfId="2148" priority="2426" operator="equal">
      <formula>#REF!</formula>
    </cfRule>
  </conditionalFormatting>
  <conditionalFormatting sqref="F124:G124">
    <cfRule type="cellIs" dxfId="2147" priority="2415" operator="equal">
      <formula>#REF!</formula>
    </cfRule>
    <cfRule type="cellIs" dxfId="2146" priority="2416" operator="equal">
      <formula>#REF!</formula>
    </cfRule>
    <cfRule type="cellIs" dxfId="2145" priority="2417" operator="equal">
      <formula>#REF!</formula>
    </cfRule>
    <cfRule type="cellIs" dxfId="2144" priority="2418" operator="equal">
      <formula>#REF!</formula>
    </cfRule>
  </conditionalFormatting>
  <conditionalFormatting sqref="F127:G127">
    <cfRule type="cellIs" dxfId="2143" priority="2422" operator="equal">
      <formula>#REF!</formula>
    </cfRule>
    <cfRule type="cellIs" dxfId="2142" priority="2421" operator="equal">
      <formula>#REF!</formula>
    </cfRule>
    <cfRule type="cellIs" dxfId="2141" priority="2419" operator="equal">
      <formula>#REF!</formula>
    </cfRule>
    <cfRule type="cellIs" dxfId="2140" priority="2420" operator="equal">
      <formula>#REF!</formula>
    </cfRule>
  </conditionalFormatting>
  <conditionalFormatting sqref="F133:G133">
    <cfRule type="cellIs" dxfId="2139" priority="2360" operator="equal">
      <formula>#REF!</formula>
    </cfRule>
    <cfRule type="cellIs" dxfId="2138" priority="2359" operator="equal">
      <formula>#REF!</formula>
    </cfRule>
    <cfRule type="cellIs" dxfId="2137" priority="2358" operator="equal">
      <formula>#REF!</formula>
    </cfRule>
    <cfRule type="cellIs" dxfId="2136" priority="2357" operator="equal">
      <formula>#REF!</formula>
    </cfRule>
  </conditionalFormatting>
  <conditionalFormatting sqref="F136:G136">
    <cfRule type="cellIs" dxfId="2135" priority="2356" operator="equal">
      <formula>#REF!</formula>
    </cfRule>
    <cfRule type="cellIs" dxfId="2134" priority="2355" operator="equal">
      <formula>#REF!</formula>
    </cfRule>
    <cfRule type="cellIs" dxfId="2133" priority="2354" operator="equal">
      <formula>#REF!</formula>
    </cfRule>
    <cfRule type="cellIs" dxfId="2132" priority="2353" operator="equal">
      <formula>#REF!</formula>
    </cfRule>
  </conditionalFormatting>
  <conditionalFormatting sqref="F139:G139">
    <cfRule type="cellIs" dxfId="2131" priority="2347" operator="equal">
      <formula>#REF!</formula>
    </cfRule>
    <cfRule type="cellIs" dxfId="2130" priority="2346" operator="equal">
      <formula>#REF!</formula>
    </cfRule>
    <cfRule type="cellIs" dxfId="2129" priority="2345" operator="equal">
      <formula>#REF!</formula>
    </cfRule>
    <cfRule type="cellIs" dxfId="2128" priority="2348" operator="equal">
      <formula>#REF!</formula>
    </cfRule>
  </conditionalFormatting>
  <conditionalFormatting sqref="F142:G142">
    <cfRule type="cellIs" dxfId="2127" priority="2352" operator="equal">
      <formula>#REF!</formula>
    </cfRule>
    <cfRule type="cellIs" dxfId="2126" priority="2350" operator="equal">
      <formula>#REF!</formula>
    </cfRule>
    <cfRule type="cellIs" dxfId="2125" priority="2349" operator="equal">
      <formula>#REF!</formula>
    </cfRule>
    <cfRule type="cellIs" dxfId="2124" priority="2351" operator="equal">
      <formula>#REF!</formula>
    </cfRule>
  </conditionalFormatting>
  <conditionalFormatting sqref="F148:G148">
    <cfRule type="cellIs" dxfId="2123" priority="2290" operator="equal">
      <formula>#REF!</formula>
    </cfRule>
    <cfRule type="cellIs" dxfId="2122" priority="2287" operator="equal">
      <formula>#REF!</formula>
    </cfRule>
    <cfRule type="cellIs" dxfId="2121" priority="2288" operator="equal">
      <formula>#REF!</formula>
    </cfRule>
    <cfRule type="cellIs" dxfId="2120" priority="2289" operator="equal">
      <formula>#REF!</formula>
    </cfRule>
  </conditionalFormatting>
  <conditionalFormatting sqref="F151:G151">
    <cfRule type="cellIs" dxfId="2119" priority="2286" operator="equal">
      <formula>#REF!</formula>
    </cfRule>
    <cfRule type="cellIs" dxfId="2118" priority="2283" operator="equal">
      <formula>#REF!</formula>
    </cfRule>
    <cfRule type="cellIs" dxfId="2117" priority="2284" operator="equal">
      <formula>#REF!</formula>
    </cfRule>
    <cfRule type="cellIs" dxfId="2116" priority="2285" operator="equal">
      <formula>#REF!</formula>
    </cfRule>
  </conditionalFormatting>
  <conditionalFormatting sqref="F154:G154">
    <cfRule type="cellIs" dxfId="2115" priority="2277" operator="equal">
      <formula>#REF!</formula>
    </cfRule>
    <cfRule type="cellIs" dxfId="2114" priority="2278" operator="equal">
      <formula>#REF!</formula>
    </cfRule>
    <cfRule type="cellIs" dxfId="2113" priority="2275" operator="equal">
      <formula>#REF!</formula>
    </cfRule>
    <cfRule type="cellIs" dxfId="2112" priority="2276" operator="equal">
      <formula>#REF!</formula>
    </cfRule>
  </conditionalFormatting>
  <conditionalFormatting sqref="F157:G157">
    <cfRule type="cellIs" dxfId="2111" priority="2279" operator="equal">
      <formula>#REF!</formula>
    </cfRule>
    <cfRule type="cellIs" dxfId="2110" priority="2280" operator="equal">
      <formula>#REF!</formula>
    </cfRule>
    <cfRule type="cellIs" dxfId="2109" priority="2281" operator="equal">
      <formula>#REF!</formula>
    </cfRule>
    <cfRule type="cellIs" dxfId="2108" priority="2282" operator="equal">
      <formula>#REF!</formula>
    </cfRule>
  </conditionalFormatting>
  <conditionalFormatting sqref="F163:G163">
    <cfRule type="cellIs" dxfId="2107" priority="2217" operator="equal">
      <formula>#REF!</formula>
    </cfRule>
    <cfRule type="cellIs" dxfId="2106" priority="2218" operator="equal">
      <formula>#REF!</formula>
    </cfRule>
    <cfRule type="cellIs" dxfId="2105" priority="2219" operator="equal">
      <formula>#REF!</formula>
    </cfRule>
    <cfRule type="cellIs" dxfId="2104" priority="2220" operator="equal">
      <formula>#REF!</formula>
    </cfRule>
  </conditionalFormatting>
  <conditionalFormatting sqref="F166:G166">
    <cfRule type="cellIs" dxfId="2103" priority="2215" operator="equal">
      <formula>#REF!</formula>
    </cfRule>
    <cfRule type="cellIs" dxfId="2102" priority="2214" operator="equal">
      <formula>#REF!</formula>
    </cfRule>
    <cfRule type="cellIs" dxfId="2101" priority="2213" operator="equal">
      <formula>#REF!</formula>
    </cfRule>
    <cfRule type="cellIs" dxfId="2100" priority="2216" operator="equal">
      <formula>#REF!</formula>
    </cfRule>
  </conditionalFormatting>
  <conditionalFormatting sqref="F169:G169">
    <cfRule type="cellIs" dxfId="2099" priority="2205" operator="equal">
      <formula>#REF!</formula>
    </cfRule>
    <cfRule type="cellIs" dxfId="2098" priority="2206" operator="equal">
      <formula>#REF!</formula>
    </cfRule>
    <cfRule type="cellIs" dxfId="2097" priority="2207" operator="equal">
      <formula>#REF!</formula>
    </cfRule>
    <cfRule type="cellIs" dxfId="2096" priority="2208" operator="equal">
      <formula>#REF!</formula>
    </cfRule>
  </conditionalFormatting>
  <conditionalFormatting sqref="F172:G172">
    <cfRule type="cellIs" dxfId="2095" priority="2212" operator="equal">
      <formula>#REF!</formula>
    </cfRule>
    <cfRule type="cellIs" dxfId="2094" priority="2211" operator="equal">
      <formula>#REF!</formula>
    </cfRule>
    <cfRule type="cellIs" dxfId="2093" priority="2210" operator="equal">
      <formula>#REF!</formula>
    </cfRule>
    <cfRule type="cellIs" dxfId="2092" priority="2209" operator="equal">
      <formula>#REF!</formula>
    </cfRule>
  </conditionalFormatting>
  <conditionalFormatting sqref="F178:G178">
    <cfRule type="cellIs" dxfId="2091" priority="2147" operator="equal">
      <formula>#REF!</formula>
    </cfRule>
    <cfRule type="cellIs" dxfId="2090" priority="2148" operator="equal">
      <formula>#REF!</formula>
    </cfRule>
    <cfRule type="cellIs" dxfId="2089" priority="2149" operator="equal">
      <formula>#REF!</formula>
    </cfRule>
    <cfRule type="cellIs" dxfId="2088" priority="2150" operator="equal">
      <formula>#REF!</formula>
    </cfRule>
  </conditionalFormatting>
  <conditionalFormatting sqref="F181:G181">
    <cfRule type="cellIs" dxfId="2087" priority="2143" operator="equal">
      <formula>#REF!</formula>
    </cfRule>
    <cfRule type="cellIs" dxfId="2086" priority="2144" operator="equal">
      <formula>#REF!</formula>
    </cfRule>
    <cfRule type="cellIs" dxfId="2085" priority="2145" operator="equal">
      <formula>#REF!</formula>
    </cfRule>
    <cfRule type="cellIs" dxfId="2084" priority="2146" operator="equal">
      <formula>#REF!</formula>
    </cfRule>
  </conditionalFormatting>
  <conditionalFormatting sqref="F184:G184">
    <cfRule type="cellIs" dxfId="2083" priority="2138" operator="equal">
      <formula>#REF!</formula>
    </cfRule>
    <cfRule type="cellIs" dxfId="2082" priority="2135" operator="equal">
      <formula>#REF!</formula>
    </cfRule>
    <cfRule type="cellIs" dxfId="2081" priority="2136" operator="equal">
      <formula>#REF!</formula>
    </cfRule>
    <cfRule type="cellIs" dxfId="2080" priority="2137" operator="equal">
      <formula>#REF!</formula>
    </cfRule>
  </conditionalFormatting>
  <conditionalFormatting sqref="F187:G187">
    <cfRule type="cellIs" dxfId="2079" priority="2142" operator="equal">
      <formula>#REF!</formula>
    </cfRule>
    <cfRule type="cellIs" dxfId="2078" priority="2141" operator="equal">
      <formula>#REF!</formula>
    </cfRule>
    <cfRule type="cellIs" dxfId="2077" priority="2139" operator="equal">
      <formula>#REF!</formula>
    </cfRule>
    <cfRule type="cellIs" dxfId="2076" priority="2140" operator="equal">
      <formula>#REF!</formula>
    </cfRule>
  </conditionalFormatting>
  <conditionalFormatting sqref="F193:G193">
    <cfRule type="cellIs" dxfId="2075" priority="2080" operator="equal">
      <formula>#REF!</formula>
    </cfRule>
    <cfRule type="cellIs" dxfId="2074" priority="2079" operator="equal">
      <formula>#REF!</formula>
    </cfRule>
    <cfRule type="cellIs" dxfId="2073" priority="2078" operator="equal">
      <formula>#REF!</formula>
    </cfRule>
    <cfRule type="cellIs" dxfId="2072" priority="2077" operator="equal">
      <formula>#REF!</formula>
    </cfRule>
  </conditionalFormatting>
  <conditionalFormatting sqref="F196:G196">
    <cfRule type="cellIs" dxfId="2071" priority="2076" operator="equal">
      <formula>#REF!</formula>
    </cfRule>
    <cfRule type="cellIs" dxfId="2070" priority="2075" operator="equal">
      <formula>#REF!</formula>
    </cfRule>
    <cfRule type="cellIs" dxfId="2069" priority="2074" operator="equal">
      <formula>#REF!</formula>
    </cfRule>
    <cfRule type="cellIs" dxfId="2068" priority="2073" operator="equal">
      <formula>#REF!</formula>
    </cfRule>
  </conditionalFormatting>
  <conditionalFormatting sqref="F199:G199">
    <cfRule type="cellIs" dxfId="2067" priority="2068" operator="equal">
      <formula>#REF!</formula>
    </cfRule>
    <cfRule type="cellIs" dxfId="2066" priority="2067" operator="equal">
      <formula>#REF!</formula>
    </cfRule>
    <cfRule type="cellIs" dxfId="2065" priority="2066" operator="equal">
      <formula>#REF!</formula>
    </cfRule>
    <cfRule type="cellIs" dxfId="2064" priority="2065" operator="equal">
      <formula>#REF!</formula>
    </cfRule>
  </conditionalFormatting>
  <conditionalFormatting sqref="F202:G202">
    <cfRule type="cellIs" dxfId="2063" priority="2072" operator="equal">
      <formula>#REF!</formula>
    </cfRule>
    <cfRule type="cellIs" dxfId="2062" priority="2071" operator="equal">
      <formula>#REF!</formula>
    </cfRule>
    <cfRule type="cellIs" dxfId="2061" priority="2070" operator="equal">
      <formula>#REF!</formula>
    </cfRule>
    <cfRule type="cellIs" dxfId="2060" priority="2069" operator="equal">
      <formula>#REF!</formula>
    </cfRule>
  </conditionalFormatting>
  <conditionalFormatting sqref="F208:G208">
    <cfRule type="cellIs" dxfId="2059" priority="2010" operator="equal">
      <formula>#REF!</formula>
    </cfRule>
    <cfRule type="cellIs" dxfId="2058" priority="2009" operator="equal">
      <formula>#REF!</formula>
    </cfRule>
    <cfRule type="cellIs" dxfId="2057" priority="2008" operator="equal">
      <formula>#REF!</formula>
    </cfRule>
    <cfRule type="cellIs" dxfId="2056" priority="2007" operator="equal">
      <formula>#REF!</formula>
    </cfRule>
  </conditionalFormatting>
  <conditionalFormatting sqref="F211:G211">
    <cfRule type="cellIs" dxfId="2055" priority="2006" operator="equal">
      <formula>#REF!</formula>
    </cfRule>
    <cfRule type="cellIs" dxfId="2054" priority="2005" operator="equal">
      <formula>#REF!</formula>
    </cfRule>
    <cfRule type="cellIs" dxfId="2053" priority="2004" operator="equal">
      <formula>#REF!</formula>
    </cfRule>
    <cfRule type="cellIs" dxfId="2052" priority="2003" operator="equal">
      <formula>#REF!</formula>
    </cfRule>
  </conditionalFormatting>
  <conditionalFormatting sqref="F214:G214">
    <cfRule type="cellIs" dxfId="2051" priority="1996" operator="equal">
      <formula>#REF!</formula>
    </cfRule>
    <cfRule type="cellIs" dxfId="2050" priority="1995" operator="equal">
      <formula>#REF!</formula>
    </cfRule>
    <cfRule type="cellIs" dxfId="2049" priority="1998" operator="equal">
      <formula>#REF!</formula>
    </cfRule>
    <cfRule type="cellIs" dxfId="2048" priority="1997" operator="equal">
      <formula>#REF!</formula>
    </cfRule>
  </conditionalFormatting>
  <conditionalFormatting sqref="F217:G217">
    <cfRule type="cellIs" dxfId="2047" priority="2002" operator="equal">
      <formula>#REF!</formula>
    </cfRule>
    <cfRule type="cellIs" dxfId="2046" priority="2001" operator="equal">
      <formula>#REF!</formula>
    </cfRule>
    <cfRule type="cellIs" dxfId="2045" priority="2000" operator="equal">
      <formula>#REF!</formula>
    </cfRule>
    <cfRule type="cellIs" dxfId="2044" priority="1999" operator="equal">
      <formula>#REF!</formula>
    </cfRule>
  </conditionalFormatting>
  <conditionalFormatting sqref="F223:G223">
    <cfRule type="cellIs" dxfId="2043" priority="1939" operator="equal">
      <formula>#REF!</formula>
    </cfRule>
    <cfRule type="cellIs" dxfId="2042" priority="1938" operator="equal">
      <formula>#REF!</formula>
    </cfRule>
    <cfRule type="cellIs" dxfId="2041" priority="1937" operator="equal">
      <formula>#REF!</formula>
    </cfRule>
    <cfRule type="cellIs" dxfId="2040" priority="1940" operator="equal">
      <formula>#REF!</formula>
    </cfRule>
  </conditionalFormatting>
  <conditionalFormatting sqref="F226:G226">
    <cfRule type="cellIs" dxfId="2039" priority="1935" operator="equal">
      <formula>#REF!</formula>
    </cfRule>
    <cfRule type="cellIs" dxfId="2038" priority="1934" operator="equal">
      <formula>#REF!</formula>
    </cfRule>
    <cfRule type="cellIs" dxfId="2037" priority="1933" operator="equal">
      <formula>#REF!</formula>
    </cfRule>
    <cfRule type="cellIs" dxfId="2036" priority="1936" operator="equal">
      <formula>#REF!</formula>
    </cfRule>
  </conditionalFormatting>
  <conditionalFormatting sqref="F229:G229">
    <cfRule type="cellIs" dxfId="2035" priority="1927" operator="equal">
      <formula>#REF!</formula>
    </cfRule>
    <cfRule type="cellIs" dxfId="2034" priority="1925" operator="equal">
      <formula>#REF!</formula>
    </cfRule>
    <cfRule type="cellIs" dxfId="2033" priority="1926" operator="equal">
      <formula>#REF!</formula>
    </cfRule>
    <cfRule type="cellIs" dxfId="2032" priority="1928" operator="equal">
      <formula>#REF!</formula>
    </cfRule>
  </conditionalFormatting>
  <conditionalFormatting sqref="F232:G232">
    <cfRule type="cellIs" dxfId="2031" priority="1930" operator="equal">
      <formula>#REF!</formula>
    </cfRule>
    <cfRule type="cellIs" dxfId="2030" priority="1929" operator="equal">
      <formula>#REF!</formula>
    </cfRule>
    <cfRule type="cellIs" dxfId="2029" priority="1931" operator="equal">
      <formula>#REF!</formula>
    </cfRule>
    <cfRule type="cellIs" dxfId="2028" priority="1932" operator="equal">
      <formula>#REF!</formula>
    </cfRule>
  </conditionalFormatting>
  <conditionalFormatting sqref="F238:G238">
    <cfRule type="cellIs" dxfId="2027" priority="1870" operator="equal">
      <formula>#REF!</formula>
    </cfRule>
    <cfRule type="cellIs" dxfId="2026" priority="1867" operator="equal">
      <formula>#REF!</formula>
    </cfRule>
    <cfRule type="cellIs" dxfId="2025" priority="1868" operator="equal">
      <formula>#REF!</formula>
    </cfRule>
    <cfRule type="cellIs" dxfId="2024" priority="1869" operator="equal">
      <formula>#REF!</formula>
    </cfRule>
  </conditionalFormatting>
  <conditionalFormatting sqref="F241:G241">
    <cfRule type="cellIs" dxfId="2023" priority="1863" operator="equal">
      <formula>#REF!</formula>
    </cfRule>
    <cfRule type="cellIs" dxfId="2022" priority="1864" operator="equal">
      <formula>#REF!</formula>
    </cfRule>
    <cfRule type="cellIs" dxfId="2021" priority="1865" operator="equal">
      <formula>#REF!</formula>
    </cfRule>
    <cfRule type="cellIs" dxfId="2020" priority="1866" operator="equal">
      <formula>#REF!</formula>
    </cfRule>
  </conditionalFormatting>
  <conditionalFormatting sqref="F244:G244">
    <cfRule type="cellIs" dxfId="2019" priority="1858" operator="equal">
      <formula>#REF!</formula>
    </cfRule>
    <cfRule type="cellIs" dxfId="2018" priority="1857" operator="equal">
      <formula>#REF!</formula>
    </cfRule>
    <cfRule type="cellIs" dxfId="2017" priority="1856" operator="equal">
      <formula>#REF!</formula>
    </cfRule>
    <cfRule type="cellIs" dxfId="2016" priority="1855" operator="equal">
      <formula>#REF!</formula>
    </cfRule>
  </conditionalFormatting>
  <conditionalFormatting sqref="F247:G247">
    <cfRule type="cellIs" dxfId="2015" priority="1860" operator="equal">
      <formula>#REF!</formula>
    </cfRule>
    <cfRule type="cellIs" dxfId="2014" priority="1859" operator="equal">
      <formula>#REF!</formula>
    </cfRule>
    <cfRule type="cellIs" dxfId="2013" priority="1862" operator="equal">
      <formula>#REF!</formula>
    </cfRule>
    <cfRule type="cellIs" dxfId="2012" priority="1861" operator="equal">
      <formula>#REF!</formula>
    </cfRule>
  </conditionalFormatting>
  <conditionalFormatting sqref="F253:G253">
    <cfRule type="cellIs" dxfId="2011" priority="1800" operator="equal">
      <formula>#REF!</formula>
    </cfRule>
    <cfRule type="cellIs" dxfId="2010" priority="1798" operator="equal">
      <formula>#REF!</formula>
    </cfRule>
    <cfRule type="cellIs" dxfId="2009" priority="1797" operator="equal">
      <formula>#REF!</formula>
    </cfRule>
    <cfRule type="cellIs" dxfId="2008" priority="1799" operator="equal">
      <formula>#REF!</formula>
    </cfRule>
  </conditionalFormatting>
  <conditionalFormatting sqref="F256:G256">
    <cfRule type="cellIs" dxfId="2007" priority="1796" operator="equal">
      <formula>#REF!</formula>
    </cfRule>
    <cfRule type="cellIs" dxfId="2006" priority="1795" operator="equal">
      <formula>#REF!</formula>
    </cfRule>
    <cfRule type="cellIs" dxfId="2005" priority="1794" operator="equal">
      <formula>#REF!</formula>
    </cfRule>
    <cfRule type="cellIs" dxfId="2004" priority="1793" operator="equal">
      <formula>#REF!</formula>
    </cfRule>
  </conditionalFormatting>
  <conditionalFormatting sqref="F259:G259">
    <cfRule type="cellIs" dxfId="2003" priority="1787" operator="equal">
      <formula>#REF!</formula>
    </cfRule>
    <cfRule type="cellIs" dxfId="2002" priority="1786" operator="equal">
      <formula>#REF!</formula>
    </cfRule>
    <cfRule type="cellIs" dxfId="2001" priority="1785" operator="equal">
      <formula>#REF!</formula>
    </cfRule>
    <cfRule type="cellIs" dxfId="2000" priority="1788" operator="equal">
      <formula>#REF!</formula>
    </cfRule>
  </conditionalFormatting>
  <conditionalFormatting sqref="F262:G262">
    <cfRule type="cellIs" dxfId="1999" priority="1792" operator="equal">
      <formula>#REF!</formula>
    </cfRule>
    <cfRule type="cellIs" dxfId="1998" priority="1791" operator="equal">
      <formula>#REF!</formula>
    </cfRule>
    <cfRule type="cellIs" dxfId="1997" priority="1790" operator="equal">
      <formula>#REF!</formula>
    </cfRule>
    <cfRule type="cellIs" dxfId="1996" priority="1789" operator="equal">
      <formula>#REF!</formula>
    </cfRule>
  </conditionalFormatting>
  <conditionalFormatting sqref="F268:G268">
    <cfRule type="cellIs" dxfId="1995" priority="1728" operator="equal">
      <formula>#REF!</formula>
    </cfRule>
    <cfRule type="cellIs" dxfId="1994" priority="1730" operator="equal">
      <formula>#REF!</formula>
    </cfRule>
    <cfRule type="cellIs" dxfId="1993" priority="1729" operator="equal">
      <formula>#REF!</formula>
    </cfRule>
    <cfRule type="cellIs" dxfId="1992" priority="1727" operator="equal">
      <formula>#REF!</formula>
    </cfRule>
  </conditionalFormatting>
  <conditionalFormatting sqref="F271:G271">
    <cfRule type="cellIs" dxfId="1991" priority="1723" operator="equal">
      <formula>#REF!</formula>
    </cfRule>
    <cfRule type="cellIs" dxfId="1990" priority="1724" operator="equal">
      <formula>#REF!</formula>
    </cfRule>
    <cfRule type="cellIs" dxfId="1989" priority="1725" operator="equal">
      <formula>#REF!</formula>
    </cfRule>
    <cfRule type="cellIs" dxfId="1988" priority="1726" operator="equal">
      <formula>#REF!</formula>
    </cfRule>
  </conditionalFormatting>
  <conditionalFormatting sqref="F274:G274">
    <cfRule type="cellIs" dxfId="1987" priority="1718" operator="equal">
      <formula>#REF!</formula>
    </cfRule>
    <cfRule type="cellIs" dxfId="1986" priority="1715" operator="equal">
      <formula>#REF!</formula>
    </cfRule>
    <cfRule type="cellIs" dxfId="1985" priority="1716" operator="equal">
      <formula>#REF!</formula>
    </cfRule>
    <cfRule type="cellIs" dxfId="1984" priority="1717" operator="equal">
      <formula>#REF!</formula>
    </cfRule>
  </conditionalFormatting>
  <conditionalFormatting sqref="F277:G277">
    <cfRule type="cellIs" dxfId="1983" priority="1721" operator="equal">
      <formula>#REF!</formula>
    </cfRule>
    <cfRule type="cellIs" dxfId="1982" priority="1722" operator="equal">
      <formula>#REF!</formula>
    </cfRule>
    <cfRule type="cellIs" dxfId="1981" priority="1719" operator="equal">
      <formula>#REF!</formula>
    </cfRule>
    <cfRule type="cellIs" dxfId="1980" priority="1720" operator="equal">
      <formula>#REF!</formula>
    </cfRule>
  </conditionalFormatting>
  <conditionalFormatting sqref="F283:G283">
    <cfRule type="cellIs" dxfId="1979" priority="1657" operator="equal">
      <formula>#REF!</formula>
    </cfRule>
    <cfRule type="cellIs" dxfId="1978" priority="1659" operator="equal">
      <formula>#REF!</formula>
    </cfRule>
    <cfRule type="cellIs" dxfId="1977" priority="1660" operator="equal">
      <formula>#REF!</formula>
    </cfRule>
    <cfRule type="cellIs" dxfId="1976" priority="1658" operator="equal">
      <formula>#REF!</formula>
    </cfRule>
  </conditionalFormatting>
  <conditionalFormatting sqref="F286:G286">
    <cfRule type="cellIs" dxfId="1975" priority="1656" operator="equal">
      <formula>#REF!</formula>
    </cfRule>
    <cfRule type="cellIs" dxfId="1974" priority="1655" operator="equal">
      <formula>#REF!</formula>
    </cfRule>
    <cfRule type="cellIs" dxfId="1973" priority="1654" operator="equal">
      <formula>#REF!</formula>
    </cfRule>
    <cfRule type="cellIs" dxfId="1972" priority="1653" operator="equal">
      <formula>#REF!</formula>
    </cfRule>
  </conditionalFormatting>
  <conditionalFormatting sqref="F289:G289">
    <cfRule type="cellIs" dxfId="1971" priority="1647" operator="equal">
      <formula>#REF!</formula>
    </cfRule>
    <cfRule type="cellIs" dxfId="1970" priority="1648" operator="equal">
      <formula>#REF!</formula>
    </cfRule>
    <cfRule type="cellIs" dxfId="1969" priority="1645" operator="equal">
      <formula>#REF!</formula>
    </cfRule>
    <cfRule type="cellIs" dxfId="1968" priority="1646" operator="equal">
      <formula>#REF!</formula>
    </cfRule>
  </conditionalFormatting>
  <conditionalFormatting sqref="F292:G292">
    <cfRule type="cellIs" dxfId="1967" priority="1649" operator="equal">
      <formula>#REF!</formula>
    </cfRule>
    <cfRule type="cellIs" dxfId="1966" priority="1650" operator="equal">
      <formula>#REF!</formula>
    </cfRule>
    <cfRule type="cellIs" dxfId="1965" priority="1651" operator="equal">
      <formula>#REF!</formula>
    </cfRule>
    <cfRule type="cellIs" dxfId="1964" priority="1652" operator="equal">
      <formula>#REF!</formula>
    </cfRule>
  </conditionalFormatting>
  <conditionalFormatting sqref="F298:G298">
    <cfRule type="cellIs" dxfId="1963" priority="1589" operator="equal">
      <formula>#REF!</formula>
    </cfRule>
    <cfRule type="cellIs" dxfId="1962" priority="1590" operator="equal">
      <formula>#REF!</formula>
    </cfRule>
    <cfRule type="cellIs" dxfId="1961" priority="1588" operator="equal">
      <formula>#REF!</formula>
    </cfRule>
    <cfRule type="cellIs" dxfId="1960" priority="1587" operator="equal">
      <formula>#REF!</formula>
    </cfRule>
  </conditionalFormatting>
  <conditionalFormatting sqref="F301:G301">
    <cfRule type="cellIs" dxfId="1959" priority="1584" operator="equal">
      <formula>#REF!</formula>
    </cfRule>
    <cfRule type="cellIs" dxfId="1958" priority="1583" operator="equal">
      <formula>#REF!</formula>
    </cfRule>
    <cfRule type="cellIs" dxfId="1957" priority="1586" operator="equal">
      <formula>#REF!</formula>
    </cfRule>
    <cfRule type="cellIs" dxfId="1956" priority="1585" operator="equal">
      <formula>#REF!</formula>
    </cfRule>
  </conditionalFormatting>
  <conditionalFormatting sqref="F304:G304">
    <cfRule type="cellIs" dxfId="1955" priority="1575" operator="equal">
      <formula>#REF!</formula>
    </cfRule>
    <cfRule type="cellIs" dxfId="1954" priority="1576" operator="equal">
      <formula>#REF!</formula>
    </cfRule>
    <cfRule type="cellIs" dxfId="1953" priority="1577" operator="equal">
      <formula>#REF!</formula>
    </cfRule>
    <cfRule type="cellIs" dxfId="1952" priority="1578" operator="equal">
      <formula>#REF!</formula>
    </cfRule>
  </conditionalFormatting>
  <conditionalFormatting sqref="F307:G307">
    <cfRule type="cellIs" dxfId="1951" priority="1579" operator="equal">
      <formula>#REF!</formula>
    </cfRule>
    <cfRule type="cellIs" dxfId="1950" priority="1580" operator="equal">
      <formula>#REF!</formula>
    </cfRule>
    <cfRule type="cellIs" dxfId="1949" priority="1581" operator="equal">
      <formula>#REF!</formula>
    </cfRule>
    <cfRule type="cellIs" dxfId="1948" priority="1582" operator="equal">
      <formula>#REF!</formula>
    </cfRule>
  </conditionalFormatting>
  <conditionalFormatting sqref="F313:G313">
    <cfRule type="cellIs" dxfId="1947" priority="1517" operator="equal">
      <formula>#REF!</formula>
    </cfRule>
    <cfRule type="cellIs" dxfId="1946" priority="1519" operator="equal">
      <formula>#REF!</formula>
    </cfRule>
    <cfRule type="cellIs" dxfId="1945" priority="1520" operator="equal">
      <formula>#REF!</formula>
    </cfRule>
    <cfRule type="cellIs" dxfId="1944" priority="1518" operator="equal">
      <formula>#REF!</formula>
    </cfRule>
  </conditionalFormatting>
  <conditionalFormatting sqref="F316:G316">
    <cfRule type="cellIs" dxfId="1943" priority="1515" operator="equal">
      <formula>#REF!</formula>
    </cfRule>
    <cfRule type="cellIs" dxfId="1942" priority="1516" operator="equal">
      <formula>#REF!</formula>
    </cfRule>
    <cfRule type="cellIs" dxfId="1941" priority="1514" operator="equal">
      <formula>#REF!</formula>
    </cfRule>
    <cfRule type="cellIs" dxfId="1940" priority="1513" operator="equal">
      <formula>#REF!</formula>
    </cfRule>
  </conditionalFormatting>
  <conditionalFormatting sqref="F319:G319">
    <cfRule type="cellIs" dxfId="1939" priority="1505" operator="equal">
      <formula>#REF!</formula>
    </cfRule>
    <cfRule type="cellIs" dxfId="1938" priority="1508" operator="equal">
      <formula>#REF!</formula>
    </cfRule>
    <cfRule type="cellIs" dxfId="1937" priority="1507" operator="equal">
      <formula>#REF!</formula>
    </cfRule>
    <cfRule type="cellIs" dxfId="1936" priority="1506" operator="equal">
      <formula>#REF!</formula>
    </cfRule>
  </conditionalFormatting>
  <conditionalFormatting sqref="F322:G322">
    <cfRule type="cellIs" dxfId="1935" priority="1511" operator="equal">
      <formula>#REF!</formula>
    </cfRule>
    <cfRule type="cellIs" dxfId="1934" priority="1510" operator="equal">
      <formula>#REF!</formula>
    </cfRule>
    <cfRule type="cellIs" dxfId="1933" priority="1509" operator="equal">
      <formula>#REF!</formula>
    </cfRule>
    <cfRule type="cellIs" dxfId="1932" priority="1512" operator="equal">
      <formula>#REF!</formula>
    </cfRule>
  </conditionalFormatting>
  <conditionalFormatting sqref="F328:G328">
    <cfRule type="cellIs" dxfId="1931" priority="1448" operator="equal">
      <formula>#REF!</formula>
    </cfRule>
    <cfRule type="cellIs" dxfId="1930" priority="1449" operator="equal">
      <formula>#REF!</formula>
    </cfRule>
    <cfRule type="cellIs" dxfId="1929" priority="1450" operator="equal">
      <formula>#REF!</formula>
    </cfRule>
    <cfRule type="cellIs" dxfId="1928" priority="1447" operator="equal">
      <formula>#REF!</formula>
    </cfRule>
  </conditionalFormatting>
  <conditionalFormatting sqref="F331:G331">
    <cfRule type="cellIs" dxfId="1927" priority="1443" operator="equal">
      <formula>#REF!</formula>
    </cfRule>
    <cfRule type="cellIs" dxfId="1926" priority="1445" operator="equal">
      <formula>#REF!</formula>
    </cfRule>
    <cfRule type="cellIs" dxfId="1925" priority="1446" operator="equal">
      <formula>#REF!</formula>
    </cfRule>
    <cfRule type="cellIs" dxfId="1924" priority="1444" operator="equal">
      <formula>#REF!</formula>
    </cfRule>
  </conditionalFormatting>
  <conditionalFormatting sqref="F334:G334">
    <cfRule type="cellIs" dxfId="1923" priority="1435" operator="equal">
      <formula>#REF!</formula>
    </cfRule>
    <cfRule type="cellIs" dxfId="1922" priority="1436" operator="equal">
      <formula>#REF!</formula>
    </cfRule>
    <cfRule type="cellIs" dxfId="1921" priority="1437" operator="equal">
      <formula>#REF!</formula>
    </cfRule>
    <cfRule type="cellIs" dxfId="1920" priority="1438" operator="equal">
      <formula>#REF!</formula>
    </cfRule>
  </conditionalFormatting>
  <conditionalFormatting sqref="F337:G337">
    <cfRule type="cellIs" dxfId="1919" priority="1440" operator="equal">
      <formula>#REF!</formula>
    </cfRule>
    <cfRule type="cellIs" dxfId="1918" priority="1441" operator="equal">
      <formula>#REF!</formula>
    </cfRule>
    <cfRule type="cellIs" dxfId="1917" priority="1442" operator="equal">
      <formula>#REF!</formula>
    </cfRule>
    <cfRule type="cellIs" dxfId="1916" priority="1439" operator="equal">
      <formula>#REF!</formula>
    </cfRule>
  </conditionalFormatting>
  <conditionalFormatting sqref="G10">
    <cfRule type="cellIs" dxfId="1915" priority="117" operator="equal">
      <formula>#REF!</formula>
    </cfRule>
    <cfRule type="cellIs" dxfId="1914" priority="118" operator="equal">
      <formula>#REF!</formula>
    </cfRule>
    <cfRule type="cellIs" dxfId="1913" priority="119" operator="equal">
      <formula>#REF!</formula>
    </cfRule>
    <cfRule type="cellIs" dxfId="1912" priority="120" operator="equal">
      <formula>#REF!</formula>
    </cfRule>
  </conditionalFormatting>
  <conditionalFormatting sqref="G25">
    <cfRule type="cellIs" dxfId="1911" priority="23" operator="equal">
      <formula>#REF!</formula>
    </cfRule>
    <cfRule type="cellIs" dxfId="1910" priority="22" operator="equal">
      <formula>#REF!</formula>
    </cfRule>
    <cfRule type="cellIs" dxfId="1909" priority="20" operator="equal">
      <formula>#REF!</formula>
    </cfRule>
    <cfRule type="cellIs" dxfId="1908" priority="21" operator="equal">
      <formula>#REF!</formula>
    </cfRule>
  </conditionalFormatting>
  <conditionalFormatting sqref="G40">
    <cfRule type="cellIs" dxfId="1907" priority="2782" operator="equal">
      <formula>#REF!</formula>
    </cfRule>
    <cfRule type="cellIs" dxfId="1906" priority="2781" operator="equal">
      <formula>#REF!</formula>
    </cfRule>
    <cfRule type="cellIs" dxfId="1905" priority="2784" operator="equal">
      <formula>#REF!</formula>
    </cfRule>
    <cfRule type="cellIs" dxfId="1904" priority="2783" operator="equal">
      <formula>#REF!</formula>
    </cfRule>
  </conditionalFormatting>
  <conditionalFormatting sqref="G55">
    <cfRule type="cellIs" dxfId="1903" priority="265" operator="equal">
      <formula>#REF!</formula>
    </cfRule>
    <cfRule type="cellIs" dxfId="1902" priority="267" operator="equal">
      <formula>#REF!</formula>
    </cfRule>
    <cfRule type="cellIs" dxfId="1901" priority="266" operator="equal">
      <formula>#REF!</formula>
    </cfRule>
    <cfRule type="cellIs" dxfId="1900" priority="268" operator="equal">
      <formula>#REF!</formula>
    </cfRule>
  </conditionalFormatting>
  <conditionalFormatting sqref="J10:K339">
    <cfRule type="cellIs" dxfId="1899" priority="44" operator="equal">
      <formula>#REF!</formula>
    </cfRule>
    <cfRule type="cellIs" dxfId="1898" priority="45" operator="equal">
      <formula>#REF!</formula>
    </cfRule>
    <cfRule type="cellIs" dxfId="1897" priority="46" operator="equal">
      <formula>#REF!</formula>
    </cfRule>
    <cfRule type="cellIs" dxfId="1896" priority="47" operator="equal">
      <formula>#REF!</formula>
    </cfRule>
    <cfRule type="cellIs" dxfId="1895" priority="48" operator="equal">
      <formula>#REF!</formula>
    </cfRule>
  </conditionalFormatting>
  <conditionalFormatting sqref="L40:L41">
    <cfRule type="cellIs" dxfId="1894" priority="254" operator="equal">
      <formula>#REF!</formula>
    </cfRule>
    <cfRule type="cellIs" dxfId="1893" priority="253" operator="equal">
      <formula>#REF!</formula>
    </cfRule>
    <cfRule type="cellIs" dxfId="1892" priority="252" operator="equal">
      <formula>#REF!</formula>
    </cfRule>
    <cfRule type="cellIs" dxfId="1891" priority="255" operator="equal">
      <formula>#REF!</formula>
    </cfRule>
    <cfRule type="cellIs" dxfId="1890" priority="251" operator="equal">
      <formula>#REF!</formula>
    </cfRule>
  </conditionalFormatting>
  <conditionalFormatting sqref="L55">
    <cfRule type="cellIs" dxfId="1889" priority="249" operator="equal">
      <formula>#REF!</formula>
    </cfRule>
    <cfRule type="cellIs" dxfId="1888" priority="246" operator="equal">
      <formula>#REF!</formula>
    </cfRule>
    <cfRule type="cellIs" dxfId="1887" priority="247" operator="equal">
      <formula>#REF!</formula>
    </cfRule>
    <cfRule type="cellIs" dxfId="1886" priority="248" operator="equal">
      <formula>#REF!</formula>
    </cfRule>
    <cfRule type="cellIs" dxfId="1885" priority="250" operator="equal">
      <formula>#REF!</formula>
    </cfRule>
  </conditionalFormatting>
  <conditionalFormatting sqref="L58">
    <cfRule type="cellIs" dxfId="1884" priority="245" operator="equal">
      <formula>#REF!</formula>
    </cfRule>
    <cfRule type="cellIs" dxfId="1883" priority="242" operator="equal">
      <formula>#REF!</formula>
    </cfRule>
    <cfRule type="cellIs" dxfId="1882" priority="241" operator="equal">
      <formula>#REF!</formula>
    </cfRule>
    <cfRule type="cellIs" dxfId="1881" priority="244" operator="equal">
      <formula>#REF!</formula>
    </cfRule>
    <cfRule type="cellIs" dxfId="1880" priority="243" operator="equal">
      <formula>#REF!</formula>
    </cfRule>
  </conditionalFormatting>
  <conditionalFormatting sqref="T10:T15">
    <cfRule type="cellIs" dxfId="1879" priority="76" operator="equal">
      <formula>#REF!</formula>
    </cfRule>
    <cfRule type="cellIs" dxfId="1878" priority="80" operator="equal">
      <formula>#REF!</formula>
    </cfRule>
    <cfRule type="cellIs" dxfId="1877" priority="79" operator="equal">
      <formula>#REF!</formula>
    </cfRule>
    <cfRule type="cellIs" dxfId="1876" priority="78" operator="equal">
      <formula>#REF!</formula>
    </cfRule>
    <cfRule type="cellIs" dxfId="1875" priority="77" operator="equal">
      <formula>#REF!</formula>
    </cfRule>
  </conditionalFormatting>
  <conditionalFormatting sqref="T25:T33">
    <cfRule type="cellIs" dxfId="1874" priority="13" operator="equal">
      <formula>#REF!</formula>
    </cfRule>
    <cfRule type="cellIs" dxfId="1873" priority="15" operator="equal">
      <formula>#REF!</formula>
    </cfRule>
    <cfRule type="cellIs" dxfId="1872" priority="14" operator="equal">
      <formula>#REF!</formula>
    </cfRule>
    <cfRule type="cellIs" dxfId="1871" priority="12" operator="equal">
      <formula>#REF!</formula>
    </cfRule>
    <cfRule type="cellIs" dxfId="1870" priority="11" operator="equal">
      <formula>#REF!</formula>
    </cfRule>
  </conditionalFormatting>
  <conditionalFormatting sqref="V10:V15">
    <cfRule type="cellIs" dxfId="1869" priority="73" operator="equal">
      <formula>#REF!</formula>
    </cfRule>
    <cfRule type="cellIs" dxfId="1868" priority="71" operator="equal">
      <formula>#REF!</formula>
    </cfRule>
    <cfRule type="cellIs" dxfId="1867" priority="75" operator="equal">
      <formula>#REF!</formula>
    </cfRule>
    <cfRule type="cellIs" dxfId="1866" priority="74" operator="equal">
      <formula>#REF!</formula>
    </cfRule>
    <cfRule type="cellIs" dxfId="1865" priority="72" operator="equal">
      <formula>#REF!</formula>
    </cfRule>
  </conditionalFormatting>
  <conditionalFormatting sqref="V25:V33">
    <cfRule type="cellIs" dxfId="1864" priority="9" operator="equal">
      <formula>#REF!</formula>
    </cfRule>
    <cfRule type="cellIs" dxfId="1863" priority="7" operator="equal">
      <formula>#REF!</formula>
    </cfRule>
    <cfRule type="cellIs" dxfId="1862" priority="6" operator="equal">
      <formula>#REF!</formula>
    </cfRule>
    <cfRule type="cellIs" dxfId="1861" priority="8" operator="equal">
      <formula>#REF!</formula>
    </cfRule>
    <cfRule type="cellIs" dxfId="1860" priority="10" operator="equal">
      <formula>#REF!</formula>
    </cfRule>
  </conditionalFormatting>
  <conditionalFormatting sqref="X16:X24">
    <cfRule type="cellIs" dxfId="1859" priority="90" operator="equal">
      <formula>#REF!</formula>
    </cfRule>
    <cfRule type="cellIs" dxfId="1858" priority="94" operator="equal">
      <formula>#REF!</formula>
    </cfRule>
    <cfRule type="cellIs" dxfId="1857" priority="93" operator="equal">
      <formula>#REF!</formula>
    </cfRule>
    <cfRule type="cellIs" dxfId="1856" priority="91" operator="equal">
      <formula>#REF!</formula>
    </cfRule>
    <cfRule type="cellIs" dxfId="1855" priority="92" operator="equal">
      <formula>#REF!</formula>
    </cfRule>
  </conditionalFormatting>
  <conditionalFormatting sqref="X34:X339">
    <cfRule type="cellIs" dxfId="1854" priority="53" operator="equal">
      <formula>#REF!</formula>
    </cfRule>
    <cfRule type="cellIs" dxfId="1853" priority="52" operator="equal">
      <formula>#REF!</formula>
    </cfRule>
    <cfRule type="cellIs" dxfId="1852" priority="51" operator="equal">
      <formula>#REF!</formula>
    </cfRule>
    <cfRule type="cellIs" dxfId="1851" priority="50" operator="equal">
      <formula>#REF!</formula>
    </cfRule>
    <cfRule type="cellIs" dxfId="1850" priority="49" operator="equal">
      <formula>#REF!</formula>
    </cfRule>
  </conditionalFormatting>
  <conditionalFormatting sqref="Z10:Z15">
    <cfRule type="cellIs" dxfId="1849" priority="70" operator="equal">
      <formula>#REF!</formula>
    </cfRule>
    <cfRule type="cellIs" dxfId="1848" priority="69" operator="equal">
      <formula>#REF!</formula>
    </cfRule>
    <cfRule type="cellIs" dxfId="1847" priority="68" operator="equal">
      <formula>#REF!</formula>
    </cfRule>
    <cfRule type="cellIs" dxfId="1846" priority="67" operator="equal">
      <formula>#REF!</formula>
    </cfRule>
    <cfRule type="cellIs" dxfId="1845" priority="66" operator="equal">
      <formula>#REF!</formula>
    </cfRule>
  </conditionalFormatting>
  <conditionalFormatting sqref="Z25:Z33">
    <cfRule type="cellIs" dxfId="1844" priority="3" operator="equal">
      <formula>#REF!</formula>
    </cfRule>
    <cfRule type="cellIs" dxfId="1843" priority="1" operator="equal">
      <formula>#REF!</formula>
    </cfRule>
    <cfRule type="cellIs" dxfId="1842" priority="2" operator="equal">
      <formula>#REF!</formula>
    </cfRule>
    <cfRule type="cellIs" dxfId="1841" priority="5" operator="equal">
      <formula>#REF!</formula>
    </cfRule>
    <cfRule type="cellIs" dxfId="1840" priority="4" operator="equal">
      <formula>#REF!</formula>
    </cfRule>
  </conditionalFormatting>
  <conditionalFormatting sqref="Z40:Z41">
    <cfRule type="cellIs" dxfId="1839" priority="235" operator="equal">
      <formula>#REF!</formula>
    </cfRule>
    <cfRule type="cellIs" dxfId="1838" priority="234" operator="equal">
      <formula>#REF!</formula>
    </cfRule>
    <cfRule type="cellIs" dxfId="1837" priority="233" operator="equal">
      <formula>#REF!</formula>
    </cfRule>
    <cfRule type="cellIs" dxfId="1836" priority="232" operator="equal">
      <formula>#REF!</formula>
    </cfRule>
    <cfRule type="cellIs" dxfId="1835" priority="231" operator="equal">
      <formula>#REF!</formula>
    </cfRule>
  </conditionalFormatting>
  <conditionalFormatting sqref="Z55">
    <cfRule type="cellIs" dxfId="1834" priority="230" operator="equal">
      <formula>#REF!</formula>
    </cfRule>
    <cfRule type="cellIs" dxfId="1833" priority="229" operator="equal">
      <formula>#REF!</formula>
    </cfRule>
    <cfRule type="cellIs" dxfId="1832" priority="228" operator="equal">
      <formula>#REF!</formula>
    </cfRule>
    <cfRule type="cellIs" dxfId="1831" priority="227" operator="equal">
      <formula>#REF!</formula>
    </cfRule>
    <cfRule type="cellIs" dxfId="1830" priority="226" operator="equal">
      <formula>#REF!</formula>
    </cfRule>
  </conditionalFormatting>
  <conditionalFormatting sqref="Z58">
    <cfRule type="cellIs" dxfId="1829" priority="221" operator="equal">
      <formula>#REF!</formula>
    </cfRule>
    <cfRule type="cellIs" dxfId="1828" priority="222" operator="equal">
      <formula>#REF!</formula>
    </cfRule>
    <cfRule type="cellIs" dxfId="1827" priority="223" operator="equal">
      <formula>#REF!</formula>
    </cfRule>
    <cfRule type="cellIs" dxfId="1826" priority="225" operator="equal">
      <formula>#REF!</formula>
    </cfRule>
    <cfRule type="cellIs" dxfId="1825" priority="224" operator="equal">
      <formula>#REF!</formula>
    </cfRule>
  </conditionalFormatting>
  <conditionalFormatting sqref="Z70">
    <cfRule type="cellIs" dxfId="1824" priority="219" operator="equal">
      <formula>#REF!</formula>
    </cfRule>
    <cfRule type="cellIs" dxfId="1823" priority="218" operator="equal">
      <formula>#REF!</formula>
    </cfRule>
    <cfRule type="cellIs" dxfId="1822" priority="216" operator="equal">
      <formula>#REF!</formula>
    </cfRule>
    <cfRule type="cellIs" dxfId="1821" priority="217" operator="equal">
      <formula>#REF!</formula>
    </cfRule>
    <cfRule type="cellIs" dxfId="1820" priority="220" operator="equal">
      <formula>#REF!</formula>
    </cfRule>
  </conditionalFormatting>
  <conditionalFormatting sqref="Z85">
    <cfRule type="cellIs" dxfId="1819" priority="214" operator="equal">
      <formula>#REF!</formula>
    </cfRule>
    <cfRule type="cellIs" dxfId="1818" priority="215" operator="equal">
      <formula>#REF!</formula>
    </cfRule>
    <cfRule type="cellIs" dxfId="1817" priority="213" operator="equal">
      <formula>#REF!</formula>
    </cfRule>
    <cfRule type="cellIs" dxfId="1816" priority="212" operator="equal">
      <formula>#REF!</formula>
    </cfRule>
    <cfRule type="cellIs" dxfId="1815" priority="211" operator="equal">
      <formula>#REF!</formula>
    </cfRule>
  </conditionalFormatting>
  <conditionalFormatting sqref="Z88">
    <cfRule type="cellIs" dxfId="1814" priority="207" operator="equal">
      <formula>#REF!</formula>
    </cfRule>
    <cfRule type="cellIs" dxfId="1813" priority="206" operator="equal">
      <formula>#REF!</formula>
    </cfRule>
    <cfRule type="cellIs" dxfId="1812" priority="210" operator="equal">
      <formula>#REF!</formula>
    </cfRule>
    <cfRule type="cellIs" dxfId="1811" priority="208" operator="equal">
      <formula>#REF!</formula>
    </cfRule>
    <cfRule type="cellIs" dxfId="1810" priority="209" operator="equal">
      <formula>#REF!</formula>
    </cfRule>
  </conditionalFormatting>
  <conditionalFormatting sqref="Z100:Z101">
    <cfRule type="cellIs" dxfId="1809" priority="200" operator="equal">
      <formula>#REF!</formula>
    </cfRule>
    <cfRule type="cellIs" dxfId="1808" priority="199" operator="equal">
      <formula>#REF!</formula>
    </cfRule>
    <cfRule type="cellIs" dxfId="1807" priority="198" operator="equal">
      <formula>#REF!</formula>
    </cfRule>
    <cfRule type="cellIs" dxfId="1806" priority="197" operator="equal">
      <formula>#REF!</formula>
    </cfRule>
    <cfRule type="cellIs" dxfId="1805" priority="196" operator="equal">
      <formula>#REF!</formula>
    </cfRule>
  </conditionalFormatting>
  <conditionalFormatting sqref="Z103:Z104">
    <cfRule type="cellIs" dxfId="1804" priority="189" operator="equal">
      <formula>#REF!</formula>
    </cfRule>
    <cfRule type="cellIs" dxfId="1803" priority="188" operator="equal">
      <formula>#REF!</formula>
    </cfRule>
    <cfRule type="cellIs" dxfId="1802" priority="187" operator="equal">
      <formula>#REF!</formula>
    </cfRule>
    <cfRule type="cellIs" dxfId="1801" priority="186" operator="equal">
      <formula>#REF!</formula>
    </cfRule>
    <cfRule type="cellIs" dxfId="1800" priority="190" operator="equal">
      <formula>#REF!</formula>
    </cfRule>
  </conditionalFormatting>
  <conditionalFormatting sqref="Z106:Z107">
    <cfRule type="cellIs" dxfId="1799" priority="180" operator="equal">
      <formula>#REF!</formula>
    </cfRule>
    <cfRule type="cellIs" dxfId="1798" priority="179" operator="equal">
      <formula>#REF!</formula>
    </cfRule>
    <cfRule type="cellIs" dxfId="1797" priority="178" operator="equal">
      <formula>#REF!</formula>
    </cfRule>
    <cfRule type="cellIs" dxfId="1796" priority="176" operator="equal">
      <formula>#REF!</formula>
    </cfRule>
    <cfRule type="cellIs" dxfId="1795" priority="177" operator="equal">
      <formula>#REF!</formula>
    </cfRule>
  </conditionalFormatting>
  <conditionalFormatting sqref="Z115:Z116">
    <cfRule type="cellIs" dxfId="1794" priority="169" operator="equal">
      <formula>#REF!</formula>
    </cfRule>
    <cfRule type="cellIs" dxfId="1793" priority="170" operator="equal">
      <formula>#REF!</formula>
    </cfRule>
    <cfRule type="cellIs" dxfId="1792" priority="166" operator="equal">
      <formula>#REF!</formula>
    </cfRule>
    <cfRule type="cellIs" dxfId="1791" priority="167" operator="equal">
      <formula>#REF!</formula>
    </cfRule>
    <cfRule type="cellIs" dxfId="1790" priority="168" operator="equal">
      <formula>#REF!</formula>
    </cfRule>
  </conditionalFormatting>
  <conditionalFormatting sqref="Z118:Z119">
    <cfRule type="cellIs" dxfId="1789" priority="160" operator="equal">
      <formula>#REF!</formula>
    </cfRule>
    <cfRule type="cellIs" dxfId="1788" priority="157" operator="equal">
      <formula>#REF!</formula>
    </cfRule>
    <cfRule type="cellIs" dxfId="1787" priority="158" operator="equal">
      <formula>#REF!</formula>
    </cfRule>
    <cfRule type="cellIs" dxfId="1786" priority="159" operator="equal">
      <formula>#REF!</formula>
    </cfRule>
    <cfRule type="cellIs" dxfId="1785" priority="156" operator="equal">
      <formula>#REF!</formula>
    </cfRule>
  </conditionalFormatting>
  <conditionalFormatting sqref="Z130:Z134">
    <cfRule type="cellIs" dxfId="1784" priority="152" operator="equal">
      <formula>#REF!</formula>
    </cfRule>
    <cfRule type="cellIs" dxfId="1783" priority="151" operator="equal">
      <formula>#REF!</formula>
    </cfRule>
    <cfRule type="cellIs" dxfId="1782" priority="154" operator="equal">
      <formula>#REF!</formula>
    </cfRule>
    <cfRule type="cellIs" dxfId="1781" priority="155" operator="equal">
      <formula>#REF!</formula>
    </cfRule>
    <cfRule type="cellIs" dxfId="1780" priority="153" operator="equal">
      <formula>#REF!</formula>
    </cfRule>
  </conditionalFormatting>
  <conditionalFormatting sqref="Z145:Z146">
    <cfRule type="cellIs" dxfId="1779" priority="145" operator="equal">
      <formula>#REF!</formula>
    </cfRule>
    <cfRule type="cellIs" dxfId="1778" priority="144" operator="equal">
      <formula>#REF!</formula>
    </cfRule>
    <cfRule type="cellIs" dxfId="1777" priority="143" operator="equal">
      <formula>#REF!</formula>
    </cfRule>
    <cfRule type="cellIs" dxfId="1776" priority="142" operator="equal">
      <formula>#REF!</formula>
    </cfRule>
    <cfRule type="cellIs" dxfId="1775" priority="141" operator="equal">
      <formula>#REF!</formula>
    </cfRule>
  </conditionalFormatting>
  <conditionalFormatting sqref="Z148:Z149">
    <cfRule type="cellIs" dxfId="1774" priority="135" operator="equal">
      <formula>#REF!</formula>
    </cfRule>
    <cfRule type="cellIs" dxfId="1773" priority="134" operator="equal">
      <formula>#REF!</formula>
    </cfRule>
    <cfRule type="cellIs" dxfId="1772" priority="132" operator="equal">
      <formula>#REF!</formula>
    </cfRule>
    <cfRule type="cellIs" dxfId="1771" priority="133" operator="equal">
      <formula>#REF!</formula>
    </cfRule>
    <cfRule type="cellIs" dxfId="1770" priority="131" operator="equal">
      <formula>#REF!</formula>
    </cfRule>
  </conditionalFormatting>
  <conditionalFormatting sqref="AA9">
    <cfRule type="cellIs" dxfId="1769" priority="2917" operator="equal">
      <formula>#REF!</formula>
    </cfRule>
    <cfRule type="cellIs" dxfId="1768" priority="2916" operator="equal">
      <formula>#REF!</formula>
    </cfRule>
    <cfRule type="cellIs" dxfId="1767" priority="2918" operator="equal">
      <formula>#REF!</formula>
    </cfRule>
  </conditionalFormatting>
  <conditionalFormatting sqref="AB8">
    <cfRule type="cellIs" dxfId="1766" priority="2915" operator="equal">
      <formula>#REF!</formula>
    </cfRule>
    <cfRule type="cellIs" dxfId="1765" priority="2913" operator="equal">
      <formula>#REF!</formula>
    </cfRule>
    <cfRule type="cellIs" dxfId="1764" priority="2914" operator="equal">
      <formula>#REF!</formula>
    </cfRule>
  </conditionalFormatting>
  <conditionalFormatting sqref="AD8:AE8">
    <cfRule type="cellIs" dxfId="1763" priority="2787" operator="equal">
      <formula>#REF!</formula>
    </cfRule>
    <cfRule type="cellIs" dxfId="1762" priority="2786" operator="equal">
      <formula>#REF!</formula>
    </cfRule>
    <cfRule type="cellIs" dxfId="1761" priority="2785" operator="equal">
      <formula>#REF!</formula>
    </cfRule>
  </conditionalFormatting>
  <conditionalFormatting sqref="AI10">
    <cfRule type="cellIs" dxfId="1760" priority="101" operator="equal">
      <formula>#REF!</formula>
    </cfRule>
    <cfRule type="cellIs" dxfId="1759" priority="100" operator="equal">
      <formula>#REF!</formula>
    </cfRule>
    <cfRule type="cellIs" dxfId="1758" priority="99" operator="equal">
      <formula>#REF!</formula>
    </cfRule>
    <cfRule type="cellIs" dxfId="1757" priority="98" operator="equal">
      <formula>#REF!</formula>
    </cfRule>
  </conditionalFormatting>
  <conditionalFormatting sqref="AI25">
    <cfRule type="cellIs" dxfId="1756" priority="28" operator="equal">
      <formula>#REF!</formula>
    </cfRule>
    <cfRule type="cellIs" dxfId="1755" priority="27" operator="equal">
      <formula>#REF!</formula>
    </cfRule>
    <cfRule type="cellIs" dxfId="1754" priority="30" operator="equal">
      <formula>#REF!</formula>
    </cfRule>
    <cfRule type="cellIs" dxfId="1753" priority="29" operator="equal">
      <formula>#REF!</formula>
    </cfRule>
  </conditionalFormatting>
  <conditionalFormatting sqref="AI40">
    <cfRule type="cellIs" dxfId="1752" priority="2760" operator="equal">
      <formula>#REF!</formula>
    </cfRule>
    <cfRule type="cellIs" dxfId="1751" priority="2757" operator="equal">
      <formula>#REF!</formula>
    </cfRule>
    <cfRule type="cellIs" dxfId="1750" priority="2758" operator="equal">
      <formula>#REF!</formula>
    </cfRule>
    <cfRule type="cellIs" dxfId="1749" priority="2759" operator="equal">
      <formula>#REF!</formula>
    </cfRule>
  </conditionalFormatting>
  <conditionalFormatting sqref="AI55">
    <cfRule type="cellIs" dxfId="1748" priority="504" operator="equal">
      <formula>#REF!</formula>
    </cfRule>
    <cfRule type="cellIs" dxfId="1747" priority="503" operator="equal">
      <formula>#REF!</formula>
    </cfRule>
    <cfRule type="cellIs" dxfId="1746" priority="501" operator="equal">
      <formula>#REF!</formula>
    </cfRule>
    <cfRule type="cellIs" dxfId="1745" priority="502" operator="equal">
      <formula>#REF!</formula>
    </cfRule>
  </conditionalFormatting>
  <conditionalFormatting sqref="AI70">
    <cfRule type="cellIs" dxfId="1744" priority="490" operator="equal">
      <formula>#REF!</formula>
    </cfRule>
    <cfRule type="cellIs" dxfId="1743" priority="491" operator="equal">
      <formula>#REF!</formula>
    </cfRule>
    <cfRule type="cellIs" dxfId="1742" priority="492" operator="equal">
      <formula>#REF!</formula>
    </cfRule>
    <cfRule type="cellIs" dxfId="1741" priority="489" operator="equal">
      <formula>#REF!</formula>
    </cfRule>
  </conditionalFormatting>
  <conditionalFormatting sqref="AI85">
    <cfRule type="cellIs" dxfId="1740" priority="478" operator="equal">
      <formula>#REF!</formula>
    </cfRule>
    <cfRule type="cellIs" dxfId="1739" priority="477" operator="equal">
      <formula>#REF!</formula>
    </cfRule>
    <cfRule type="cellIs" dxfId="1738" priority="479" operator="equal">
      <formula>#REF!</formula>
    </cfRule>
    <cfRule type="cellIs" dxfId="1737" priority="480" operator="equal">
      <formula>#REF!</formula>
    </cfRule>
  </conditionalFormatting>
  <conditionalFormatting sqref="AI100">
    <cfRule type="cellIs" dxfId="1736" priority="466" operator="equal">
      <formula>#REF!</formula>
    </cfRule>
    <cfRule type="cellIs" dxfId="1735" priority="465" operator="equal">
      <formula>#REF!</formula>
    </cfRule>
    <cfRule type="cellIs" dxfId="1734" priority="467" operator="equal">
      <formula>#REF!</formula>
    </cfRule>
    <cfRule type="cellIs" dxfId="1733" priority="468" operator="equal">
      <formula>#REF!</formula>
    </cfRule>
  </conditionalFormatting>
  <conditionalFormatting sqref="AI115">
    <cfRule type="cellIs" dxfId="1732" priority="454" operator="equal">
      <formula>#REF!</formula>
    </cfRule>
    <cfRule type="cellIs" dxfId="1731" priority="456" operator="equal">
      <formula>#REF!</formula>
    </cfRule>
    <cfRule type="cellIs" dxfId="1730" priority="455" operator="equal">
      <formula>#REF!</formula>
    </cfRule>
    <cfRule type="cellIs" dxfId="1729" priority="453" operator="equal">
      <formula>#REF!</formula>
    </cfRule>
  </conditionalFormatting>
  <conditionalFormatting sqref="AI130">
    <cfRule type="cellIs" dxfId="1728" priority="444" operator="equal">
      <formula>#REF!</formula>
    </cfRule>
    <cfRule type="cellIs" dxfId="1727" priority="442" operator="equal">
      <formula>#REF!</formula>
    </cfRule>
    <cfRule type="cellIs" dxfId="1726" priority="443" operator="equal">
      <formula>#REF!</formula>
    </cfRule>
    <cfRule type="cellIs" dxfId="1725" priority="441" operator="equal">
      <formula>#REF!</formula>
    </cfRule>
  </conditionalFormatting>
  <conditionalFormatting sqref="AI145">
    <cfRule type="cellIs" dxfId="1724" priority="431" operator="equal">
      <formula>#REF!</formula>
    </cfRule>
    <cfRule type="cellIs" dxfId="1723" priority="432" operator="equal">
      <formula>#REF!</formula>
    </cfRule>
    <cfRule type="cellIs" dxfId="1722" priority="429" operator="equal">
      <formula>#REF!</formula>
    </cfRule>
    <cfRule type="cellIs" dxfId="1721" priority="430" operator="equal">
      <formula>#REF!</formula>
    </cfRule>
  </conditionalFormatting>
  <conditionalFormatting sqref="AI160">
    <cfRule type="cellIs" dxfId="1720" priority="405" operator="equal">
      <formula>#REF!</formula>
    </cfRule>
    <cfRule type="cellIs" dxfId="1719" priority="406" operator="equal">
      <formula>#REF!</formula>
    </cfRule>
    <cfRule type="cellIs" dxfId="1718" priority="407" operator="equal">
      <formula>#REF!</formula>
    </cfRule>
    <cfRule type="cellIs" dxfId="1717" priority="408" operator="equal">
      <formula>#REF!</formula>
    </cfRule>
  </conditionalFormatting>
  <conditionalFormatting sqref="AI175">
    <cfRule type="cellIs" dxfId="1716" priority="394" operator="equal">
      <formula>#REF!</formula>
    </cfRule>
    <cfRule type="cellIs" dxfId="1715" priority="395" operator="equal">
      <formula>#REF!</formula>
    </cfRule>
    <cfRule type="cellIs" dxfId="1714" priority="396" operator="equal">
      <formula>#REF!</formula>
    </cfRule>
    <cfRule type="cellIs" dxfId="1713" priority="393" operator="equal">
      <formula>#REF!</formula>
    </cfRule>
  </conditionalFormatting>
  <conditionalFormatting sqref="AI190">
    <cfRule type="cellIs" dxfId="1712" priority="381" operator="equal">
      <formula>#REF!</formula>
    </cfRule>
    <cfRule type="cellIs" dxfId="1711" priority="382" operator="equal">
      <formula>#REF!</formula>
    </cfRule>
    <cfRule type="cellIs" dxfId="1710" priority="383" operator="equal">
      <formula>#REF!</formula>
    </cfRule>
    <cfRule type="cellIs" dxfId="1709" priority="384" operator="equal">
      <formula>#REF!</formula>
    </cfRule>
  </conditionalFormatting>
  <conditionalFormatting sqref="AI205">
    <cfRule type="cellIs" dxfId="1708" priority="370" operator="equal">
      <formula>#REF!</formula>
    </cfRule>
    <cfRule type="cellIs" dxfId="1707" priority="371" operator="equal">
      <formula>#REF!</formula>
    </cfRule>
    <cfRule type="cellIs" dxfId="1706" priority="372" operator="equal">
      <formula>#REF!</formula>
    </cfRule>
    <cfRule type="cellIs" dxfId="1705" priority="369" operator="equal">
      <formula>#REF!</formula>
    </cfRule>
  </conditionalFormatting>
  <conditionalFormatting sqref="AI220">
    <cfRule type="cellIs" dxfId="1704" priority="360" operator="equal">
      <formula>#REF!</formula>
    </cfRule>
    <cfRule type="cellIs" dxfId="1703" priority="359" operator="equal">
      <formula>#REF!</formula>
    </cfRule>
    <cfRule type="cellIs" dxfId="1702" priority="358" operator="equal">
      <formula>#REF!</formula>
    </cfRule>
    <cfRule type="cellIs" dxfId="1701" priority="357" operator="equal">
      <formula>#REF!</formula>
    </cfRule>
  </conditionalFormatting>
  <conditionalFormatting sqref="AI235">
    <cfRule type="cellIs" dxfId="1700" priority="346" operator="equal">
      <formula>#REF!</formula>
    </cfRule>
    <cfRule type="cellIs" dxfId="1699" priority="345" operator="equal">
      <formula>#REF!</formula>
    </cfRule>
    <cfRule type="cellIs" dxfId="1698" priority="348" operator="equal">
      <formula>#REF!</formula>
    </cfRule>
    <cfRule type="cellIs" dxfId="1697" priority="347" operator="equal">
      <formula>#REF!</formula>
    </cfRule>
  </conditionalFormatting>
  <conditionalFormatting sqref="AI250">
    <cfRule type="cellIs" dxfId="1696" priority="336" operator="equal">
      <formula>#REF!</formula>
    </cfRule>
    <cfRule type="cellIs" dxfId="1695" priority="335" operator="equal">
      <formula>#REF!</formula>
    </cfRule>
    <cfRule type="cellIs" dxfId="1694" priority="333" operator="equal">
      <formula>#REF!</formula>
    </cfRule>
    <cfRule type="cellIs" dxfId="1693" priority="334" operator="equal">
      <formula>#REF!</formula>
    </cfRule>
  </conditionalFormatting>
  <conditionalFormatting sqref="AI265">
    <cfRule type="cellIs" dxfId="1692" priority="322" operator="equal">
      <formula>#REF!</formula>
    </cfRule>
    <cfRule type="cellIs" dxfId="1691" priority="323" operator="equal">
      <formula>#REF!</formula>
    </cfRule>
    <cfRule type="cellIs" dxfId="1690" priority="321" operator="equal">
      <formula>#REF!</formula>
    </cfRule>
    <cfRule type="cellIs" dxfId="1689" priority="324" operator="equal">
      <formula>#REF!</formula>
    </cfRule>
  </conditionalFormatting>
  <conditionalFormatting sqref="AI280">
    <cfRule type="cellIs" dxfId="1688" priority="309" operator="equal">
      <formula>#REF!</formula>
    </cfRule>
    <cfRule type="cellIs" dxfId="1687" priority="312" operator="equal">
      <formula>#REF!</formula>
    </cfRule>
    <cfRule type="cellIs" dxfId="1686" priority="311" operator="equal">
      <formula>#REF!</formula>
    </cfRule>
    <cfRule type="cellIs" dxfId="1685" priority="310" operator="equal">
      <formula>#REF!</formula>
    </cfRule>
  </conditionalFormatting>
  <conditionalFormatting sqref="AI295">
    <cfRule type="cellIs" dxfId="1684" priority="300" operator="equal">
      <formula>#REF!</formula>
    </cfRule>
    <cfRule type="cellIs" dxfId="1683" priority="298" operator="equal">
      <formula>#REF!</formula>
    </cfRule>
    <cfRule type="cellIs" dxfId="1682" priority="297" operator="equal">
      <formula>#REF!</formula>
    </cfRule>
    <cfRule type="cellIs" dxfId="1681" priority="299" operator="equal">
      <formula>#REF!</formula>
    </cfRule>
  </conditionalFormatting>
  <conditionalFormatting sqref="AI310">
    <cfRule type="cellIs" dxfId="1680" priority="285" operator="equal">
      <formula>#REF!</formula>
    </cfRule>
    <cfRule type="cellIs" dxfId="1679" priority="286" operator="equal">
      <formula>#REF!</formula>
    </cfRule>
    <cfRule type="cellIs" dxfId="1678" priority="287" operator="equal">
      <formula>#REF!</formula>
    </cfRule>
    <cfRule type="cellIs" dxfId="1677" priority="288" operator="equal">
      <formula>#REF!</formula>
    </cfRule>
  </conditionalFormatting>
  <conditionalFormatting sqref="AI325">
    <cfRule type="cellIs" dxfId="1676" priority="274" operator="equal">
      <formula>#REF!</formula>
    </cfRule>
    <cfRule type="cellIs" dxfId="1675" priority="275" operator="equal">
      <formula>#REF!</formula>
    </cfRule>
    <cfRule type="cellIs" dxfId="1674" priority="276" operator="equal">
      <formula>#REF!</formula>
    </cfRule>
    <cfRule type="cellIs" dxfId="1673" priority="273" operator="equal">
      <formula>#REF!</formula>
    </cfRule>
  </conditionalFormatting>
  <conditionalFormatting sqref="AI10:AK10">
    <cfRule type="cellIs" dxfId="1672" priority="97" operator="equal">
      <formula>#REF!</formula>
    </cfRule>
  </conditionalFormatting>
  <conditionalFormatting sqref="AI25:AK25">
    <cfRule type="cellIs" dxfId="1671" priority="26" operator="equal">
      <formula>#REF!</formula>
    </cfRule>
  </conditionalFormatting>
  <conditionalFormatting sqref="AI40:AK40">
    <cfRule type="cellIs" dxfId="1670" priority="2755" operator="equal">
      <formula>#REF!</formula>
    </cfRule>
  </conditionalFormatting>
  <conditionalFormatting sqref="AI55:AK55">
    <cfRule type="cellIs" dxfId="1669" priority="499" operator="equal">
      <formula>#REF!</formula>
    </cfRule>
  </conditionalFormatting>
  <conditionalFormatting sqref="AI70:AK70">
    <cfRule type="cellIs" dxfId="1668" priority="487" operator="equal">
      <formula>#REF!</formula>
    </cfRule>
  </conditionalFormatting>
  <conditionalFormatting sqref="AI85:AK85">
    <cfRule type="cellIs" dxfId="1667" priority="475" operator="equal">
      <formula>#REF!</formula>
    </cfRule>
  </conditionalFormatting>
  <conditionalFormatting sqref="AI100:AK100">
    <cfRule type="cellIs" dxfId="1666" priority="463" operator="equal">
      <formula>#REF!</formula>
    </cfRule>
  </conditionalFormatting>
  <conditionalFormatting sqref="AI115:AK115">
    <cfRule type="cellIs" dxfId="1665" priority="451" operator="equal">
      <formula>#REF!</formula>
    </cfRule>
  </conditionalFormatting>
  <conditionalFormatting sqref="AI130:AK130">
    <cfRule type="cellIs" dxfId="1664" priority="439" operator="equal">
      <formula>#REF!</formula>
    </cfRule>
  </conditionalFormatting>
  <conditionalFormatting sqref="AI145:AK145">
    <cfRule type="cellIs" dxfId="1663" priority="427" operator="equal">
      <formula>#REF!</formula>
    </cfRule>
  </conditionalFormatting>
  <conditionalFormatting sqref="AI160:AK160">
    <cfRule type="cellIs" dxfId="1662" priority="403" operator="equal">
      <formula>#REF!</formula>
    </cfRule>
  </conditionalFormatting>
  <conditionalFormatting sqref="AI175:AK175">
    <cfRule type="cellIs" dxfId="1661" priority="391" operator="equal">
      <formula>#REF!</formula>
    </cfRule>
  </conditionalFormatting>
  <conditionalFormatting sqref="AI190:AK190">
    <cfRule type="cellIs" dxfId="1660" priority="379" operator="equal">
      <formula>#REF!</formula>
    </cfRule>
  </conditionalFormatting>
  <conditionalFormatting sqref="AI205:AK205">
    <cfRule type="cellIs" dxfId="1659" priority="367" operator="equal">
      <formula>#REF!</formula>
    </cfRule>
  </conditionalFormatting>
  <conditionalFormatting sqref="AI220:AK220">
    <cfRule type="cellIs" dxfId="1658" priority="355" operator="equal">
      <formula>#REF!</formula>
    </cfRule>
  </conditionalFormatting>
  <conditionalFormatting sqref="AI235:AK235">
    <cfRule type="cellIs" dxfId="1657" priority="343" operator="equal">
      <formula>#REF!</formula>
    </cfRule>
  </conditionalFormatting>
  <conditionalFormatting sqref="AI250:AK250">
    <cfRule type="cellIs" dxfId="1656" priority="331" operator="equal">
      <formula>#REF!</formula>
    </cfRule>
  </conditionalFormatting>
  <conditionalFormatting sqref="AI265:AK265">
    <cfRule type="cellIs" dxfId="1655" priority="319" operator="equal">
      <formula>#REF!</formula>
    </cfRule>
  </conditionalFormatting>
  <conditionalFormatting sqref="AI280:AK280">
    <cfRule type="cellIs" dxfId="1654" priority="307" operator="equal">
      <formula>#REF!</formula>
    </cfRule>
  </conditionalFormatting>
  <conditionalFormatting sqref="AI295:AK295">
    <cfRule type="cellIs" dxfId="1653" priority="295" operator="equal">
      <formula>#REF!</formula>
    </cfRule>
  </conditionalFormatting>
  <conditionalFormatting sqref="AI310:AK310">
    <cfRule type="cellIs" dxfId="1652" priority="283" operator="equal">
      <formula>#REF!</formula>
    </cfRule>
  </conditionalFormatting>
  <conditionalFormatting sqref="AI325:AK325">
    <cfRule type="cellIs" dxfId="1651" priority="271" operator="equal">
      <formula>#REF!</formula>
    </cfRule>
  </conditionalFormatting>
  <conditionalFormatting sqref="AJ10">
    <cfRule type="cellIs" dxfId="1650" priority="96" operator="equal">
      <formula>#REF!</formula>
    </cfRule>
    <cfRule type="cellIs" dxfId="1649" priority="95" operator="equal">
      <formula>#REF!</formula>
    </cfRule>
  </conditionalFormatting>
  <conditionalFormatting sqref="AJ25">
    <cfRule type="cellIs" dxfId="1648" priority="24" operator="equal">
      <formula>#REF!</formula>
    </cfRule>
    <cfRule type="cellIs" dxfId="1647" priority="25" operator="equal">
      <formula>#REF!</formula>
    </cfRule>
  </conditionalFormatting>
  <conditionalFormatting sqref="AJ40">
    <cfRule type="cellIs" dxfId="1646" priority="2754" operator="equal">
      <formula>#REF!</formula>
    </cfRule>
    <cfRule type="cellIs" dxfId="1645" priority="2753" operator="equal">
      <formula>#REF!</formula>
    </cfRule>
  </conditionalFormatting>
  <conditionalFormatting sqref="AJ55">
    <cfRule type="cellIs" dxfId="1644" priority="497" operator="equal">
      <formula>#REF!</formula>
    </cfRule>
    <cfRule type="cellIs" dxfId="1643" priority="498" operator="equal">
      <formula>#REF!</formula>
    </cfRule>
  </conditionalFormatting>
  <conditionalFormatting sqref="AJ70">
    <cfRule type="cellIs" dxfId="1642" priority="485" operator="equal">
      <formula>#REF!</formula>
    </cfRule>
    <cfRule type="cellIs" dxfId="1641" priority="486" operator="equal">
      <formula>#REF!</formula>
    </cfRule>
  </conditionalFormatting>
  <conditionalFormatting sqref="AJ85">
    <cfRule type="cellIs" dxfId="1640" priority="473" operator="equal">
      <formula>#REF!</formula>
    </cfRule>
    <cfRule type="cellIs" dxfId="1639" priority="474" operator="equal">
      <formula>#REF!</formula>
    </cfRule>
  </conditionalFormatting>
  <conditionalFormatting sqref="AJ100">
    <cfRule type="cellIs" dxfId="1638" priority="461" operator="equal">
      <formula>#REF!</formula>
    </cfRule>
    <cfRule type="cellIs" dxfId="1637" priority="462" operator="equal">
      <formula>#REF!</formula>
    </cfRule>
  </conditionalFormatting>
  <conditionalFormatting sqref="AJ115">
    <cfRule type="cellIs" dxfId="1636" priority="449" operator="equal">
      <formula>#REF!</formula>
    </cfRule>
    <cfRule type="cellIs" dxfId="1635" priority="450" operator="equal">
      <formula>#REF!</formula>
    </cfRule>
  </conditionalFormatting>
  <conditionalFormatting sqref="AJ130">
    <cfRule type="cellIs" dxfId="1634" priority="437" operator="equal">
      <formula>#REF!</formula>
    </cfRule>
    <cfRule type="cellIs" dxfId="1633" priority="438" operator="equal">
      <formula>#REF!</formula>
    </cfRule>
  </conditionalFormatting>
  <conditionalFormatting sqref="AJ145">
    <cfRule type="cellIs" dxfId="1632" priority="425" operator="equal">
      <formula>#REF!</formula>
    </cfRule>
    <cfRule type="cellIs" dxfId="1631" priority="426" operator="equal">
      <formula>#REF!</formula>
    </cfRule>
  </conditionalFormatting>
  <conditionalFormatting sqref="AJ160">
    <cfRule type="cellIs" dxfId="1630" priority="402" operator="equal">
      <formula>#REF!</formula>
    </cfRule>
    <cfRule type="cellIs" dxfId="1629" priority="401" operator="equal">
      <formula>#REF!</formula>
    </cfRule>
  </conditionalFormatting>
  <conditionalFormatting sqref="AJ175">
    <cfRule type="cellIs" dxfId="1628" priority="390" operator="equal">
      <formula>#REF!</formula>
    </cfRule>
    <cfRule type="cellIs" dxfId="1627" priority="389" operator="equal">
      <formula>#REF!</formula>
    </cfRule>
  </conditionalFormatting>
  <conditionalFormatting sqref="AJ190">
    <cfRule type="cellIs" dxfId="1626" priority="378" operator="equal">
      <formula>#REF!</formula>
    </cfRule>
    <cfRule type="cellIs" dxfId="1625" priority="377" operator="equal">
      <formula>#REF!</formula>
    </cfRule>
  </conditionalFormatting>
  <conditionalFormatting sqref="AJ205">
    <cfRule type="cellIs" dxfId="1624" priority="366" operator="equal">
      <formula>#REF!</formula>
    </cfRule>
    <cfRule type="cellIs" dxfId="1623" priority="365" operator="equal">
      <formula>#REF!</formula>
    </cfRule>
  </conditionalFormatting>
  <conditionalFormatting sqref="AJ220">
    <cfRule type="cellIs" dxfId="1622" priority="354" operator="equal">
      <formula>#REF!</formula>
    </cfRule>
    <cfRule type="cellIs" dxfId="1621" priority="353" operator="equal">
      <formula>#REF!</formula>
    </cfRule>
  </conditionalFormatting>
  <conditionalFormatting sqref="AJ235">
    <cfRule type="cellIs" dxfId="1620" priority="342" operator="equal">
      <formula>#REF!</formula>
    </cfRule>
    <cfRule type="cellIs" dxfId="1619" priority="341" operator="equal">
      <formula>#REF!</formula>
    </cfRule>
  </conditionalFormatting>
  <conditionalFormatting sqref="AJ250">
    <cfRule type="cellIs" dxfId="1618" priority="329" operator="equal">
      <formula>#REF!</formula>
    </cfRule>
    <cfRule type="cellIs" dxfId="1617" priority="330" operator="equal">
      <formula>#REF!</formula>
    </cfRule>
  </conditionalFormatting>
  <conditionalFormatting sqref="AJ265">
    <cfRule type="cellIs" dxfId="1616" priority="318" operator="equal">
      <formula>#REF!</formula>
    </cfRule>
    <cfRule type="cellIs" dxfId="1615" priority="317" operator="equal">
      <formula>#REF!</formula>
    </cfRule>
  </conditionalFormatting>
  <conditionalFormatting sqref="AJ280">
    <cfRule type="cellIs" dxfId="1614" priority="306" operator="equal">
      <formula>#REF!</formula>
    </cfRule>
    <cfRule type="cellIs" dxfId="1613" priority="305" operator="equal">
      <formula>#REF!</formula>
    </cfRule>
  </conditionalFormatting>
  <conditionalFormatting sqref="AJ295">
    <cfRule type="cellIs" dxfId="1612" priority="294" operator="equal">
      <formula>#REF!</formula>
    </cfRule>
    <cfRule type="cellIs" dxfId="1611" priority="293" operator="equal">
      <formula>#REF!</formula>
    </cfRule>
  </conditionalFormatting>
  <conditionalFormatting sqref="AJ310">
    <cfRule type="cellIs" dxfId="1610" priority="282" operator="equal">
      <formula>#REF!</formula>
    </cfRule>
    <cfRule type="cellIs" dxfId="1609" priority="281" operator="equal">
      <formula>#REF!</formula>
    </cfRule>
  </conditionalFormatting>
  <conditionalFormatting sqref="AJ325">
    <cfRule type="cellIs" dxfId="1608" priority="270" operator="equal">
      <formula>#REF!</formula>
    </cfRule>
    <cfRule type="cellIs" dxfId="1607" priority="269" operator="equal">
      <formula>#REF!</formula>
    </cfRule>
  </conditionalFormatting>
  <conditionalFormatting sqref="AK10">
    <cfRule type="cellIs" dxfId="1606" priority="102" operator="equal">
      <formula>#REF!</formula>
    </cfRule>
    <cfRule type="cellIs" dxfId="1605" priority="103" operator="equal">
      <formula>#REF!</formula>
    </cfRule>
    <cfRule type="cellIs" dxfId="1604" priority="104" operator="equal">
      <formula>#REF!</formula>
    </cfRule>
  </conditionalFormatting>
  <conditionalFormatting sqref="AK25">
    <cfRule type="cellIs" dxfId="1603" priority="33" operator="equal">
      <formula>#REF!</formula>
    </cfRule>
    <cfRule type="cellIs" dxfId="1602" priority="32" operator="equal">
      <formula>#REF!</formula>
    </cfRule>
    <cfRule type="cellIs" dxfId="1601" priority="31" operator="equal">
      <formula>#REF!</formula>
    </cfRule>
  </conditionalFormatting>
  <conditionalFormatting sqref="AK40">
    <cfRule type="cellIs" dxfId="1600" priority="2764" operator="equal">
      <formula>#REF!</formula>
    </cfRule>
    <cfRule type="cellIs" dxfId="1599" priority="2763" operator="equal">
      <formula>#REF!</formula>
    </cfRule>
    <cfRule type="cellIs" dxfId="1598" priority="2762" operator="equal">
      <formula>#REF!</formula>
    </cfRule>
  </conditionalFormatting>
  <conditionalFormatting sqref="AK55">
    <cfRule type="cellIs" dxfId="1597" priority="508" operator="equal">
      <formula>#REF!</formula>
    </cfRule>
    <cfRule type="cellIs" dxfId="1596" priority="506" operator="equal">
      <formula>#REF!</formula>
    </cfRule>
    <cfRule type="cellIs" dxfId="1595" priority="507" operator="equal">
      <formula>#REF!</formula>
    </cfRule>
  </conditionalFormatting>
  <conditionalFormatting sqref="AK70">
    <cfRule type="cellIs" dxfId="1594" priority="496" operator="equal">
      <formula>#REF!</formula>
    </cfRule>
    <cfRule type="cellIs" dxfId="1593" priority="494" operator="equal">
      <formula>#REF!</formula>
    </cfRule>
    <cfRule type="cellIs" dxfId="1592" priority="495" operator="equal">
      <formula>#REF!</formula>
    </cfRule>
  </conditionalFormatting>
  <conditionalFormatting sqref="AK85">
    <cfRule type="cellIs" dxfId="1591" priority="483" operator="equal">
      <formula>#REF!</formula>
    </cfRule>
    <cfRule type="cellIs" dxfId="1590" priority="484" operator="equal">
      <formula>#REF!</formula>
    </cfRule>
    <cfRule type="cellIs" dxfId="1589" priority="482" operator="equal">
      <formula>#REF!</formula>
    </cfRule>
  </conditionalFormatting>
  <conditionalFormatting sqref="AK100">
    <cfRule type="cellIs" dxfId="1588" priority="471" operator="equal">
      <formula>#REF!</formula>
    </cfRule>
    <cfRule type="cellIs" dxfId="1587" priority="470" operator="equal">
      <formula>#REF!</formula>
    </cfRule>
    <cfRule type="cellIs" dxfId="1586" priority="472" operator="equal">
      <formula>#REF!</formula>
    </cfRule>
  </conditionalFormatting>
  <conditionalFormatting sqref="AK115">
    <cfRule type="cellIs" dxfId="1585" priority="458" operator="equal">
      <formula>#REF!</formula>
    </cfRule>
    <cfRule type="cellIs" dxfId="1584" priority="459" operator="equal">
      <formula>#REF!</formula>
    </cfRule>
    <cfRule type="cellIs" dxfId="1583" priority="460" operator="equal">
      <formula>#REF!</formula>
    </cfRule>
  </conditionalFormatting>
  <conditionalFormatting sqref="AK130">
    <cfRule type="cellIs" dxfId="1582" priority="446" operator="equal">
      <formula>#REF!</formula>
    </cfRule>
    <cfRule type="cellIs" dxfId="1581" priority="447" operator="equal">
      <formula>#REF!</formula>
    </cfRule>
    <cfRule type="cellIs" dxfId="1580" priority="448" operator="equal">
      <formula>#REF!</formula>
    </cfRule>
  </conditionalFormatting>
  <conditionalFormatting sqref="AK145">
    <cfRule type="cellIs" dxfId="1579" priority="435" operator="equal">
      <formula>#REF!</formula>
    </cfRule>
    <cfRule type="cellIs" dxfId="1578" priority="434" operator="equal">
      <formula>#REF!</formula>
    </cfRule>
    <cfRule type="cellIs" dxfId="1577" priority="436" operator="equal">
      <formula>#REF!</formula>
    </cfRule>
  </conditionalFormatting>
  <conditionalFormatting sqref="AK160">
    <cfRule type="cellIs" dxfId="1576" priority="410" operator="equal">
      <formula>#REF!</formula>
    </cfRule>
    <cfRule type="cellIs" dxfId="1575" priority="411" operator="equal">
      <formula>#REF!</formula>
    </cfRule>
    <cfRule type="cellIs" dxfId="1574" priority="412" operator="equal">
      <formula>#REF!</formula>
    </cfRule>
  </conditionalFormatting>
  <conditionalFormatting sqref="AK175">
    <cfRule type="cellIs" dxfId="1573" priority="398" operator="equal">
      <formula>#REF!</formula>
    </cfRule>
    <cfRule type="cellIs" dxfId="1572" priority="399" operator="equal">
      <formula>#REF!</formula>
    </cfRule>
    <cfRule type="cellIs" dxfId="1571" priority="400" operator="equal">
      <formula>#REF!</formula>
    </cfRule>
  </conditionalFormatting>
  <conditionalFormatting sqref="AK190">
    <cfRule type="cellIs" dxfId="1570" priority="386" operator="equal">
      <formula>#REF!</formula>
    </cfRule>
    <cfRule type="cellIs" dxfId="1569" priority="388" operator="equal">
      <formula>#REF!</formula>
    </cfRule>
    <cfRule type="cellIs" dxfId="1568" priority="387" operator="equal">
      <formula>#REF!</formula>
    </cfRule>
  </conditionalFormatting>
  <conditionalFormatting sqref="AK205">
    <cfRule type="cellIs" dxfId="1567" priority="375" operator="equal">
      <formula>#REF!</formula>
    </cfRule>
    <cfRule type="cellIs" dxfId="1566" priority="376" operator="equal">
      <formula>#REF!</formula>
    </cfRule>
    <cfRule type="cellIs" dxfId="1565" priority="374" operator="equal">
      <formula>#REF!</formula>
    </cfRule>
  </conditionalFormatting>
  <conditionalFormatting sqref="AK220">
    <cfRule type="cellIs" dxfId="1564" priority="362" operator="equal">
      <formula>#REF!</formula>
    </cfRule>
    <cfRule type="cellIs" dxfId="1563" priority="364" operator="equal">
      <formula>#REF!</formula>
    </cfRule>
    <cfRule type="cellIs" dxfId="1562" priority="363" operator="equal">
      <formula>#REF!</formula>
    </cfRule>
  </conditionalFormatting>
  <conditionalFormatting sqref="AK235">
    <cfRule type="cellIs" dxfId="1561" priority="350" operator="equal">
      <formula>#REF!</formula>
    </cfRule>
    <cfRule type="cellIs" dxfId="1560" priority="351" operator="equal">
      <formula>#REF!</formula>
    </cfRule>
    <cfRule type="cellIs" dxfId="1559" priority="352" operator="equal">
      <formula>#REF!</formula>
    </cfRule>
  </conditionalFormatting>
  <conditionalFormatting sqref="AK250">
    <cfRule type="cellIs" dxfId="1558" priority="340" operator="equal">
      <formula>#REF!</formula>
    </cfRule>
    <cfRule type="cellIs" dxfId="1557" priority="339" operator="equal">
      <formula>#REF!</formula>
    </cfRule>
    <cfRule type="cellIs" dxfId="1556" priority="338" operator="equal">
      <formula>#REF!</formula>
    </cfRule>
  </conditionalFormatting>
  <conditionalFormatting sqref="AK265">
    <cfRule type="cellIs" dxfId="1555" priority="328" operator="equal">
      <formula>#REF!</formula>
    </cfRule>
    <cfRule type="cellIs" dxfId="1554" priority="327" operator="equal">
      <formula>#REF!</formula>
    </cfRule>
    <cfRule type="cellIs" dxfId="1553" priority="326" operator="equal">
      <formula>#REF!</formula>
    </cfRule>
  </conditionalFormatting>
  <conditionalFormatting sqref="AK280">
    <cfRule type="cellIs" dxfId="1552" priority="316" operator="equal">
      <formula>#REF!</formula>
    </cfRule>
    <cfRule type="cellIs" dxfId="1551" priority="314" operator="equal">
      <formula>#REF!</formula>
    </cfRule>
    <cfRule type="cellIs" dxfId="1550" priority="315" operator="equal">
      <formula>#REF!</formula>
    </cfRule>
  </conditionalFormatting>
  <conditionalFormatting sqref="AK295">
    <cfRule type="cellIs" dxfId="1549" priority="303" operator="equal">
      <formula>#REF!</formula>
    </cfRule>
    <cfRule type="cellIs" dxfId="1548" priority="302" operator="equal">
      <formula>#REF!</formula>
    </cfRule>
    <cfRule type="cellIs" dxfId="1547" priority="304" operator="equal">
      <formula>#REF!</formula>
    </cfRule>
  </conditionalFormatting>
  <conditionalFormatting sqref="AK310">
    <cfRule type="cellIs" dxfId="1546" priority="290" operator="equal">
      <formula>#REF!</formula>
    </cfRule>
    <cfRule type="cellIs" dxfId="1545" priority="292" operator="equal">
      <formula>#REF!</formula>
    </cfRule>
    <cfRule type="cellIs" dxfId="1544" priority="291" operator="equal">
      <formula>#REF!</formula>
    </cfRule>
  </conditionalFormatting>
  <conditionalFormatting sqref="AK325">
    <cfRule type="cellIs" dxfId="1543" priority="279" operator="equal">
      <formula>#REF!</formula>
    </cfRule>
    <cfRule type="cellIs" dxfId="1542" priority="278" operator="equal">
      <formula>#REF!</formula>
    </cfRule>
    <cfRule type="cellIs" dxfId="1541" priority="280" operator="equal">
      <formula>#REF!</formula>
    </cfRule>
  </conditionalFormatting>
  <dataValidations count="4">
    <dataValidation type="list" allowBlank="1" showInputMessage="1" showErrorMessage="1" sqref="JK40:JQ339" xr:uid="{00000000-0002-0000-0500-000002000000}">
      <formula1>#REF!</formula1>
    </dataValidation>
    <dataValidation type="list" allowBlank="1" showInputMessage="1" showErrorMessage="1" sqref="P149:P339 N86:N339 L150:L339 V150:V339 J150:J339 T150:T339 R150:R339 J42:J54 J56:J57 L42:L54 L56:L57 N42:N54 N56:N57 P42:P54 P56:P57 R42:R54 R56:R57 T42:T54 T56:T57 V42:V54 V56:V57 Z42:Z54 Z56:Z57 J59:J69 J71:J84 J86:J87 L59:L69 L71:L84 L86:L87 N59:N69 N71:N84 P59:P69 P71:P84 P86:P87 R59:R69 R71:R84 R86:R87 T59:T69 T71:T84 T86:T87 V59:V69 V71:V84 V86:V87 Z59:Z69 Z71:Z84 Z86:Z87 J89:J99 J102 J105 L89:L99 L102 L105 P89:P99 P102 P105 R89:R99 R102 R105 T89:T99 T102 T105 V89:V99 V102 V105 Z89:Z99 Z102 Z105 J108:J114 J117 L108:L114 L117 P108:P114 P117 R108:R114 R117 T108:T114 T117 V108:V114 V117 Z108:Z114 Z117 J120:J129 J135:J144 J147 L120:L129 P120:P129 R120:R129 T120:T129 V120:V129 Z120:Z129 L135:L144 L147 P135:P144 P147 R135:R144 R147 T135:T144 T147 V135:V144 V147 Z135:Z144 Z147 Z150:Z339 J16:J24 L16:L24 N16:N24 P16:P24 R16:R24 T16:T24 V16:V24 Z10:Z39 V34:V39 J34:J39 T34:T39 R34:R39 P34:P39 N34:N39 L34:L39" xr:uid="{00000000-0002-0000-0500-000003000000}">
      <formula1>#REF!</formula1>
    </dataValidation>
    <dataValidation allowBlank="1" showInputMessage="1" showErrorMessage="1" prompt="Es la materialización del riesgo y las consecuencias de su aparición. Su escala es: 5 bajo impacto, 10 medio, 20 alto impacto._x000a_" sqref="JK9:JQ39" xr:uid="{00000000-0002-0000-0500-000000000000}"/>
    <dataValidation allowBlank="1" showInputMessage="1" showErrorMessage="1" prompt="La probabilidad se encuentra determinada por una escala de 1 a 3, siendo 1 la menor probabilidad de ocurrencia del riesgo y 3 la mayor probabilidad de  ocurrencia." sqref="JJ9:JJ39" xr:uid="{00000000-0002-0000-0500-000001000000}"/>
  </dataValidations>
  <printOptions horizontalCentered="1" verticalCentered="1"/>
  <pageMargins left="0.31496062992125984" right="0.27559055118110237" top="0.23622047244094491" bottom="0.15748031496062992" header="0" footer="0"/>
  <pageSetup paperSize="5" scale="30" orientation="landscape" r:id="rId1"/>
  <headerFooter alignWithMargins="0"/>
  <rowBreaks count="5" manualBreakCount="5">
    <brk id="24" max="36" man="1"/>
    <brk id="39" max="36" man="1"/>
    <brk id="98" max="36" man="1"/>
    <brk id="114" max="36" man="1"/>
    <brk id="159" max="36" man="1"/>
  </rowBreaks>
  <colBreaks count="1" manualBreakCount="1">
    <brk id="15" max="30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7"/>
  <sheetViews>
    <sheetView showGridLines="0" view="pageBreakPreview" topLeftCell="A4" zoomScale="90" zoomScaleNormal="25" zoomScaleSheetLayoutView="90" workbookViewId="0">
      <selection activeCell="C9" sqref="C9"/>
    </sheetView>
  </sheetViews>
  <sheetFormatPr baseColWidth="10" defaultColWidth="14.28515625" defaultRowHeight="12" x14ac:dyDescent="0.25"/>
  <cols>
    <col min="1" max="1" width="12.85546875" style="55" customWidth="1"/>
    <col min="2" max="2" width="37.85546875" style="56" customWidth="1"/>
    <col min="3" max="3" width="14.5703125" style="57" customWidth="1"/>
    <col min="4" max="4" width="10.5703125" style="58" customWidth="1"/>
    <col min="5" max="5" width="12" style="56" customWidth="1"/>
    <col min="6" max="6" width="3.85546875" style="56" customWidth="1"/>
    <col min="7" max="7" width="15.140625" style="56" customWidth="1"/>
    <col min="8" max="8" width="12.5703125" style="56" customWidth="1"/>
    <col min="9" max="10" width="9.85546875" style="56" customWidth="1"/>
    <col min="11" max="11" width="14.5703125" style="56" customWidth="1"/>
    <col min="12" max="12" width="13" style="56" customWidth="1"/>
    <col min="13" max="13" width="13.7109375" style="56" customWidth="1"/>
    <col min="14" max="14" width="9.42578125" style="56" customWidth="1"/>
    <col min="15" max="15" width="5.28515625" style="55" customWidth="1"/>
    <col min="16" max="16" width="0.85546875" style="55" hidden="1" customWidth="1"/>
    <col min="17" max="17" width="8.5703125" style="55" hidden="1" customWidth="1"/>
    <col min="18" max="18" width="9.7109375" style="55" hidden="1" customWidth="1"/>
    <col min="19" max="19" width="11.42578125" style="55" customWidth="1"/>
    <col min="20" max="20" width="12.5703125" style="55" customWidth="1"/>
    <col min="21" max="21" width="12.7109375" style="55" customWidth="1"/>
    <col min="22" max="22" width="13.85546875" style="55" customWidth="1"/>
    <col min="23" max="27" width="11.42578125" style="55" customWidth="1"/>
    <col min="28" max="28" width="5.5703125" style="55" bestFit="1" customWidth="1"/>
    <col min="29" max="29" width="26.85546875" style="55" customWidth="1"/>
    <col min="30" max="34" width="22.85546875" style="56" customWidth="1"/>
    <col min="35" max="35" width="23.42578125" style="55" customWidth="1"/>
    <col min="36" max="263" width="11.42578125" style="55" customWidth="1"/>
    <col min="264" max="264" width="12.7109375" style="55" customWidth="1"/>
    <col min="265" max="265" width="47" style="55" customWidth="1"/>
    <col min="266" max="266" width="35" style="55" customWidth="1"/>
    <col min="267" max="16384" width="14.28515625" style="55"/>
  </cols>
  <sheetData>
    <row r="1" spans="1:36" s="273" customFormat="1" ht="27.75" customHeight="1" thickBot="1" x14ac:dyDescent="0.3">
      <c r="A1" s="685"/>
      <c r="B1" s="686"/>
      <c r="C1" s="666" t="s">
        <v>311</v>
      </c>
      <c r="D1" s="667"/>
      <c r="E1" s="667"/>
      <c r="F1" s="667"/>
      <c r="G1" s="668"/>
      <c r="H1" s="825" t="s">
        <v>321</v>
      </c>
      <c r="I1" s="826"/>
      <c r="J1" s="827"/>
      <c r="AD1" s="175"/>
      <c r="AE1" s="175"/>
      <c r="AF1" s="175"/>
      <c r="AG1" s="175"/>
      <c r="AH1" s="175"/>
    </row>
    <row r="2" spans="1:36" s="273" customFormat="1" ht="27.75" customHeight="1" thickBot="1" x14ac:dyDescent="0.3">
      <c r="A2" s="687"/>
      <c r="B2" s="688"/>
      <c r="C2" s="734" t="s">
        <v>304</v>
      </c>
      <c r="D2" s="735"/>
      <c r="E2" s="735"/>
      <c r="F2" s="735"/>
      <c r="G2" s="736"/>
      <c r="H2" s="828" t="s">
        <v>306</v>
      </c>
      <c r="I2" s="829"/>
      <c r="J2" s="830"/>
      <c r="W2" s="325"/>
      <c r="X2" s="326"/>
      <c r="AD2" s="175"/>
      <c r="AE2" s="175"/>
      <c r="AF2" s="175"/>
      <c r="AG2" s="175"/>
      <c r="AH2" s="175"/>
    </row>
    <row r="3" spans="1:36" s="273" customFormat="1" ht="30" customHeight="1" thickBot="1" x14ac:dyDescent="0.3">
      <c r="A3" s="689"/>
      <c r="B3" s="690"/>
      <c r="C3" s="737"/>
      <c r="D3" s="738"/>
      <c r="E3" s="738"/>
      <c r="F3" s="738"/>
      <c r="G3" s="739"/>
      <c r="H3" s="825" t="s">
        <v>315</v>
      </c>
      <c r="I3" s="826"/>
      <c r="J3" s="827"/>
      <c r="X3" s="326"/>
      <c r="AD3" s="175"/>
      <c r="AE3" s="175"/>
      <c r="AF3" s="175"/>
      <c r="AG3" s="175"/>
      <c r="AH3" s="175"/>
    </row>
    <row r="4" spans="1:36" s="273" customFormat="1" ht="25.5" customHeight="1" x14ac:dyDescent="0.25">
      <c r="A4" s="428" t="s">
        <v>125</v>
      </c>
      <c r="B4" s="821" t="s">
        <v>300</v>
      </c>
      <c r="C4" s="822"/>
      <c r="D4" s="822"/>
      <c r="G4" s="429" t="str">
        <f>+'2 Contexto e Identificación'!$C$6</f>
        <v>Vigencia del:</v>
      </c>
      <c r="H4" s="951" t="str">
        <f>+IF('2 Contexto e Identificación'!$D$6="","",'2 Contexto e Identificación'!$D$6)</f>
        <v>30/012023</v>
      </c>
      <c r="K4" s="146"/>
      <c r="L4" s="279">
        <f>+IF('2 Contexto e Identificación'!$F$6="","",'2 Contexto e Identificación'!$F$6)</f>
        <v>45289</v>
      </c>
      <c r="AD4" s="175"/>
      <c r="AE4" s="175"/>
      <c r="AF4" s="175"/>
      <c r="AG4" s="175"/>
      <c r="AH4" s="175"/>
    </row>
    <row r="5" spans="1:36" s="273" customFormat="1" x14ac:dyDescent="0.25">
      <c r="A5" s="157"/>
      <c r="B5" s="725"/>
      <c r="C5" s="725"/>
      <c r="D5" s="725"/>
      <c r="AD5" s="175"/>
      <c r="AE5" s="175"/>
      <c r="AF5" s="175"/>
      <c r="AG5" s="175"/>
      <c r="AH5" s="175"/>
    </row>
    <row r="6" spans="1:36" s="273" customFormat="1" ht="15" customHeight="1" thickBot="1" x14ac:dyDescent="0.3">
      <c r="A6" s="157"/>
      <c r="B6" s="328"/>
      <c r="C6" s="329"/>
      <c r="D6" s="235"/>
      <c r="AD6" s="175"/>
      <c r="AE6" s="175"/>
      <c r="AF6" s="175"/>
      <c r="AG6" s="175"/>
      <c r="AH6" s="175"/>
    </row>
    <row r="7" spans="1:36" ht="12.75" thickBot="1" x14ac:dyDescent="0.3">
      <c r="A7" s="333"/>
      <c r="B7" s="334"/>
      <c r="C7" s="683" t="s">
        <v>251</v>
      </c>
      <c r="D7" s="714"/>
      <c r="E7" s="684"/>
      <c r="F7" s="51"/>
      <c r="W7" s="178"/>
      <c r="X7" s="178"/>
      <c r="Y7" s="178"/>
      <c r="Z7" s="178"/>
      <c r="AA7" s="178"/>
      <c r="AB7" s="178"/>
      <c r="AC7" s="178"/>
    </row>
    <row r="8" spans="1:36" ht="24" x14ac:dyDescent="0.25">
      <c r="A8" s="149" t="s">
        <v>154</v>
      </c>
      <c r="B8" s="339" t="s">
        <v>51</v>
      </c>
      <c r="C8" s="148" t="s">
        <v>94</v>
      </c>
      <c r="D8" s="147" t="s">
        <v>96</v>
      </c>
      <c r="E8" s="282" t="s">
        <v>220</v>
      </c>
      <c r="F8" s="51"/>
      <c r="Y8" s="178"/>
      <c r="Z8" s="178"/>
      <c r="AA8" s="202"/>
      <c r="AB8" s="202"/>
      <c r="AC8" s="202"/>
      <c r="AD8" s="202"/>
      <c r="AE8" s="202"/>
      <c r="AF8" s="202"/>
      <c r="AG8" s="202"/>
      <c r="AH8" s="202"/>
      <c r="AI8" s="202"/>
      <c r="AJ8" s="202"/>
    </row>
    <row r="9" spans="1:36" ht="63.75" customHeight="1" thickBot="1" x14ac:dyDescent="0.3">
      <c r="A9" s="520" t="s">
        <v>132</v>
      </c>
      <c r="B9" s="525" t="s">
        <v>485</v>
      </c>
      <c r="C9" s="497" t="s">
        <v>180</v>
      </c>
      <c r="D9" s="527" t="s">
        <v>222</v>
      </c>
      <c r="E9" s="498" t="s">
        <v>208</v>
      </c>
      <c r="F9" s="51"/>
      <c r="Y9" s="178"/>
      <c r="Z9" s="178"/>
      <c r="AA9" s="202"/>
      <c r="AB9" s="202"/>
      <c r="AC9" s="202"/>
      <c r="AD9" s="202"/>
      <c r="AE9" s="202"/>
      <c r="AF9" s="202"/>
      <c r="AG9" s="202"/>
      <c r="AH9" s="202"/>
      <c r="AI9" s="202"/>
      <c r="AJ9" s="202"/>
    </row>
    <row r="10" spans="1:36" ht="76.5" customHeight="1" thickBot="1" x14ac:dyDescent="0.3">
      <c r="A10" s="520" t="s">
        <v>133</v>
      </c>
      <c r="B10" s="525" t="s">
        <v>484</v>
      </c>
      <c r="C10" s="497" t="s">
        <v>180</v>
      </c>
      <c r="D10" s="527" t="s">
        <v>222</v>
      </c>
      <c r="E10" s="498" t="s">
        <v>208</v>
      </c>
      <c r="F10" s="51"/>
      <c r="G10" s="823" t="s">
        <v>250</v>
      </c>
      <c r="H10" s="824"/>
      <c r="I10" s="721"/>
      <c r="J10" s="721"/>
      <c r="K10" s="721"/>
      <c r="L10" s="721"/>
      <c r="M10" s="722"/>
      <c r="Q10" s="330"/>
      <c r="R10" s="330"/>
      <c r="S10" s="529"/>
      <c r="T10" s="332"/>
      <c r="U10" s="332"/>
      <c r="V10" s="711" t="s">
        <v>96</v>
      </c>
      <c r="W10" s="712"/>
      <c r="X10" s="713"/>
      <c r="Y10" s="178"/>
      <c r="Z10" s="178"/>
      <c r="AA10" s="202"/>
      <c r="AB10" s="202"/>
      <c r="AC10" s="202"/>
      <c r="AD10" s="202"/>
      <c r="AE10" s="202"/>
      <c r="AF10" s="202"/>
      <c r="AG10" s="202"/>
      <c r="AH10" s="202"/>
      <c r="AI10" s="202"/>
      <c r="AJ10" s="202"/>
    </row>
    <row r="11" spans="1:36" ht="66.75" customHeight="1" x14ac:dyDescent="0.25">
      <c r="A11" s="520" t="s">
        <v>134</v>
      </c>
      <c r="B11" s="341" t="str">
        <f>+'2 Contexto e Identificación'!E12</f>
        <v xml:space="preserve">Posibilidad de recibir o solicitar cualquier dádiva o beneficio a nombre propio o de terceros Con el fin de  
emitir concepto sobre uso de suelo y normas urbanísticas </v>
      </c>
      <c r="C11" s="497" t="s">
        <v>180</v>
      </c>
      <c r="D11" s="496" t="s">
        <v>222</v>
      </c>
      <c r="E11" s="494" t="s">
        <v>208</v>
      </c>
      <c r="F11" s="192"/>
      <c r="G11" s="307"/>
      <c r="H11" s="307"/>
      <c r="I11" s="714" t="s">
        <v>96</v>
      </c>
      <c r="J11" s="714"/>
      <c r="K11" s="714"/>
      <c r="L11" s="714"/>
      <c r="M11" s="684"/>
      <c r="Q11" s="230"/>
      <c r="R11" s="230"/>
      <c r="S11" s="307"/>
      <c r="T11" s="337">
        <v>0.2</v>
      </c>
      <c r="U11" s="337">
        <v>0.4</v>
      </c>
      <c r="V11" s="337">
        <v>0.6</v>
      </c>
      <c r="W11" s="337">
        <v>0.8</v>
      </c>
      <c r="X11" s="338">
        <v>1</v>
      </c>
      <c r="Y11" s="178"/>
      <c r="Z11" s="178"/>
      <c r="AA11" s="202"/>
      <c r="AB11" s="202"/>
      <c r="AC11" s="202"/>
      <c r="AD11" s="193"/>
      <c r="AE11" s="193"/>
      <c r="AF11" s="193"/>
      <c r="AG11" s="193"/>
      <c r="AH11" s="193"/>
      <c r="AI11" s="202"/>
      <c r="AJ11" s="202"/>
    </row>
    <row r="12" spans="1:36" ht="58.5" customHeight="1" x14ac:dyDescent="0.25">
      <c r="A12" s="520" t="s">
        <v>135</v>
      </c>
      <c r="B12" s="341" t="str">
        <f>+'2 Contexto e Identificación'!E13</f>
        <v>Posibilidad de recibir o solicitar cualquier dádiva o beneficio a nombre propio o de terceros Con el fin de Ceder/Titular un predio sin el cumplimiento de los Requisitos</v>
      </c>
      <c r="C12" s="497" t="str">
        <f>+'6 Valoración Control'!$AI$55</f>
        <v>Improbable</v>
      </c>
      <c r="D12" s="496" t="str">
        <f>+'6 Valoración Control'!$AJ$55</f>
        <v>Menor</v>
      </c>
      <c r="E12" s="494" t="str">
        <f>+'6 Valoración Control'!$AK$55</f>
        <v>Moderado</v>
      </c>
      <c r="F12" s="192"/>
      <c r="G12" s="230"/>
      <c r="H12" s="49"/>
      <c r="I12" s="340" t="s">
        <v>221</v>
      </c>
      <c r="J12" s="340" t="s">
        <v>222</v>
      </c>
      <c r="K12" s="361" t="s">
        <v>208</v>
      </c>
      <c r="L12" s="361" t="s">
        <v>211</v>
      </c>
      <c r="M12" s="362" t="s">
        <v>214</v>
      </c>
      <c r="Q12" s="230"/>
      <c r="R12" s="230"/>
      <c r="S12" s="307"/>
      <c r="T12" s="53" t="s">
        <v>221</v>
      </c>
      <c r="U12" s="53" t="s">
        <v>222</v>
      </c>
      <c r="V12" s="361" t="s">
        <v>208</v>
      </c>
      <c r="W12" s="361" t="s">
        <v>211</v>
      </c>
      <c r="X12" s="361" t="s">
        <v>214</v>
      </c>
      <c r="Y12" s="178"/>
      <c r="Z12" s="178"/>
      <c r="AA12" s="202"/>
      <c r="AB12" s="200"/>
      <c r="AC12" s="201"/>
      <c r="AD12" s="193"/>
      <c r="AE12" s="193"/>
      <c r="AF12" s="193"/>
      <c r="AG12" s="193"/>
      <c r="AH12" s="193"/>
      <c r="AI12" s="202"/>
      <c r="AJ12" s="202"/>
    </row>
    <row r="13" spans="1:36" ht="52.5" customHeight="1" x14ac:dyDescent="0.25">
      <c r="A13" s="520" t="s">
        <v>136</v>
      </c>
      <c r="B13" s="341" t="str">
        <f>+'2 Contexto e Identificación'!E14</f>
        <v>Posibilidad de recibir o solicitar cualquier dádiva o beneficio a nombre propio o de terceros Para ingresar un funcionario que no haya sido nombrado y no se encuentre posesionado</v>
      </c>
      <c r="C13" s="500" t="str">
        <f>+'6 Valoración Control'!$AI$70</f>
        <v>Rara Vez</v>
      </c>
      <c r="D13" s="496" t="s">
        <v>208</v>
      </c>
      <c r="E13" s="494" t="str">
        <f>+'6 Valoración Control'!$AK$70</f>
        <v>Moderado</v>
      </c>
      <c r="F13" s="192"/>
      <c r="G13" s="718" t="s">
        <v>94</v>
      </c>
      <c r="H13" s="147" t="s">
        <v>171</v>
      </c>
      <c r="I13" s="344"/>
      <c r="J13" s="344"/>
      <c r="K13" s="345"/>
      <c r="L13" s="345"/>
      <c r="M13" s="346"/>
      <c r="Q13" s="715" t="s">
        <v>94</v>
      </c>
      <c r="R13" s="347">
        <v>1</v>
      </c>
      <c r="S13" s="147" t="s">
        <v>171</v>
      </c>
      <c r="T13" s="345" t="s">
        <v>223</v>
      </c>
      <c r="U13" s="345" t="s">
        <v>223</v>
      </c>
      <c r="V13" s="345" t="s">
        <v>223</v>
      </c>
      <c r="W13" s="345" t="s">
        <v>223</v>
      </c>
      <c r="X13" s="346" t="s">
        <v>224</v>
      </c>
      <c r="Y13" s="178"/>
      <c r="Z13" s="178"/>
      <c r="AA13" s="202"/>
      <c r="AB13" s="200"/>
      <c r="AC13" s="201"/>
      <c r="AD13" s="193"/>
      <c r="AE13" s="193"/>
      <c r="AF13" s="193"/>
      <c r="AG13" s="193"/>
      <c r="AH13" s="193"/>
      <c r="AI13" s="202"/>
      <c r="AJ13" s="202"/>
    </row>
    <row r="14" spans="1:36" ht="48.6" customHeight="1" x14ac:dyDescent="0.25">
      <c r="A14" s="520" t="s">
        <v>137</v>
      </c>
      <c r="B14" s="341" t="str">
        <f>+'2 Contexto e Identificación'!E15</f>
        <v>Posibilidad de recibir o solicitar cualquier dádiva o beneficio a nombre propio o de terceros Con el fin de  realizar un nombramiento</v>
      </c>
      <c r="C14" s="500" t="str">
        <f>+'6 Valoración Control'!$AI$85</f>
        <v>Rara Vez</v>
      </c>
      <c r="D14" s="496" t="s">
        <v>208</v>
      </c>
      <c r="E14" s="494" t="str">
        <f>+'6 Valoración Control'!$AK$85</f>
        <v>Moderado</v>
      </c>
      <c r="F14" s="192"/>
      <c r="G14" s="718"/>
      <c r="H14" s="147" t="s">
        <v>174</v>
      </c>
      <c r="I14" s="348"/>
      <c r="J14" s="348"/>
      <c r="K14" s="345"/>
      <c r="L14" s="345"/>
      <c r="M14" s="346"/>
      <c r="Q14" s="716"/>
      <c r="R14" s="347">
        <v>0.8</v>
      </c>
      <c r="S14" s="147" t="s">
        <v>174</v>
      </c>
      <c r="T14" s="349" t="s">
        <v>208</v>
      </c>
      <c r="U14" s="349" t="s">
        <v>208</v>
      </c>
      <c r="V14" s="345" t="s">
        <v>223</v>
      </c>
      <c r="W14" s="345" t="s">
        <v>223</v>
      </c>
      <c r="X14" s="346" t="s">
        <v>224</v>
      </c>
      <c r="Y14" s="178"/>
      <c r="Z14" s="178"/>
      <c r="AA14" s="202"/>
      <c r="AB14" s="200"/>
      <c r="AC14" s="201"/>
      <c r="AD14" s="193"/>
      <c r="AE14" s="193"/>
      <c r="AF14" s="193"/>
      <c r="AG14" s="193"/>
      <c r="AH14" s="193"/>
      <c r="AI14" s="202"/>
      <c r="AJ14" s="202"/>
    </row>
    <row r="15" spans="1:36" ht="61.5" customHeight="1" x14ac:dyDescent="0.25">
      <c r="A15" s="520" t="s">
        <v>138</v>
      </c>
      <c r="B15" s="502" t="s">
        <v>395</v>
      </c>
      <c r="C15" s="500" t="str">
        <f>+'6 Valoración Control'!$AI$85</f>
        <v>Rara Vez</v>
      </c>
      <c r="D15" s="496" t="s">
        <v>222</v>
      </c>
      <c r="E15" s="504" t="str">
        <f>+'6 Valoración Control'!$AK$100</f>
        <v>Leve</v>
      </c>
      <c r="F15" s="192"/>
      <c r="G15" s="718"/>
      <c r="H15" s="147" t="s">
        <v>177</v>
      </c>
      <c r="I15" s="348"/>
      <c r="J15" s="348"/>
      <c r="K15" s="349"/>
      <c r="L15" s="345"/>
      <c r="M15" s="346"/>
      <c r="Q15" s="716"/>
      <c r="R15" s="347">
        <v>0.6</v>
      </c>
      <c r="S15" s="147" t="s">
        <v>177</v>
      </c>
      <c r="T15" s="349" t="s">
        <v>208</v>
      </c>
      <c r="U15" s="349" t="s">
        <v>208</v>
      </c>
      <c r="V15" s="349" t="s">
        <v>208</v>
      </c>
      <c r="W15" s="345" t="s">
        <v>223</v>
      </c>
      <c r="X15" s="346" t="s">
        <v>224</v>
      </c>
      <c r="Y15" s="178"/>
      <c r="Z15" s="178"/>
      <c r="AA15" s="202"/>
      <c r="AB15" s="200"/>
      <c r="AC15" s="201"/>
      <c r="AD15" s="193"/>
      <c r="AE15" s="193"/>
      <c r="AF15" s="193"/>
      <c r="AG15" s="202"/>
      <c r="AH15" s="193"/>
      <c r="AI15" s="202"/>
      <c r="AJ15" s="202"/>
    </row>
    <row r="16" spans="1:36" ht="57" customHeight="1" x14ac:dyDescent="0.25">
      <c r="A16" s="520" t="s">
        <v>139</v>
      </c>
      <c r="B16" s="341" t="str">
        <f>+'2 Contexto e Identificación'!E17</f>
        <v>Posibilidad de recibir o solicitar cualquier dàdiva o beneficio a nombre propio o de terceros. Con el fin incumplir al seguimiento de informes de ley</v>
      </c>
      <c r="C16" s="500" t="str">
        <f>+'6 Valoración Control'!$AI$85</f>
        <v>Rara Vez</v>
      </c>
      <c r="D16" s="496" t="s">
        <v>222</v>
      </c>
      <c r="E16" s="504" t="str">
        <f>+'6 Valoración Control'!$AK$100</f>
        <v>Leve</v>
      </c>
      <c r="F16" s="192"/>
      <c r="G16" s="718"/>
      <c r="H16" s="147" t="s">
        <v>180</v>
      </c>
      <c r="I16" s="350"/>
      <c r="J16" s="348"/>
      <c r="K16" s="349"/>
      <c r="L16" s="345"/>
      <c r="M16" s="346"/>
      <c r="N16" s="273"/>
      <c r="Q16" s="716"/>
      <c r="R16" s="347">
        <v>0.4</v>
      </c>
      <c r="S16" s="147" t="s">
        <v>180</v>
      </c>
      <c r="T16" s="351" t="s">
        <v>225</v>
      </c>
      <c r="U16" s="349" t="s">
        <v>208</v>
      </c>
      <c r="V16" s="349" t="s">
        <v>208</v>
      </c>
      <c r="W16" s="345" t="s">
        <v>223</v>
      </c>
      <c r="X16" s="346" t="s">
        <v>224</v>
      </c>
      <c r="Y16" s="178"/>
      <c r="Z16" s="178"/>
      <c r="AA16" s="202"/>
      <c r="AB16" s="200"/>
      <c r="AC16" s="201"/>
      <c r="AD16" s="193"/>
      <c r="AE16" s="193"/>
      <c r="AF16" s="193"/>
      <c r="AG16" s="193"/>
      <c r="AH16" s="193"/>
      <c r="AI16" s="202"/>
      <c r="AJ16" s="202"/>
    </row>
    <row r="17" spans="1:36" ht="68.25" customHeight="1" thickBot="1" x14ac:dyDescent="0.3">
      <c r="A17" s="520" t="s">
        <v>140</v>
      </c>
      <c r="B17" s="341" t="str">
        <f>+'2 Contexto e Identificación'!E18</f>
        <v>Posibilidad de recibir o solicitar cualquier dádiva o beneficio a nombre propio o de terceros Con el fin de  Emitir las Personerìas Jurìdicas de Edificios y Condominios en el Distrito de Santa Marta.</v>
      </c>
      <c r="C17" s="500" t="str">
        <f>+'6 Valoración Control'!$AI$130</f>
        <v>Rara Vez</v>
      </c>
      <c r="D17" s="494" t="str">
        <f>+'6 Valoración Control'!$AK$130</f>
        <v>Moderado</v>
      </c>
      <c r="E17" s="494" t="str">
        <f>+'6 Valoración Control'!$AK$130</f>
        <v>Moderado</v>
      </c>
      <c r="F17" s="192"/>
      <c r="G17" s="719"/>
      <c r="H17" s="91" t="s">
        <v>183</v>
      </c>
      <c r="I17" s="352"/>
      <c r="J17" s="352"/>
      <c r="K17" s="353"/>
      <c r="L17" s="354"/>
      <c r="M17" s="355"/>
      <c r="N17" s="51"/>
      <c r="Q17" s="717"/>
      <c r="R17" s="356">
        <v>0.2</v>
      </c>
      <c r="S17" s="147" t="s">
        <v>183</v>
      </c>
      <c r="T17" s="357" t="s">
        <v>225</v>
      </c>
      <c r="U17" s="357" t="s">
        <v>225</v>
      </c>
      <c r="V17" s="353" t="s">
        <v>208</v>
      </c>
      <c r="W17" s="354" t="s">
        <v>223</v>
      </c>
      <c r="X17" s="355" t="s">
        <v>224</v>
      </c>
      <c r="Y17" s="178"/>
      <c r="Z17" s="178"/>
      <c r="AA17" s="202"/>
      <c r="AB17" s="200"/>
      <c r="AC17" s="202"/>
      <c r="AD17" s="201"/>
      <c r="AE17" s="201"/>
      <c r="AF17" s="201"/>
      <c r="AG17" s="201"/>
      <c r="AH17" s="201"/>
      <c r="AI17" s="202"/>
      <c r="AJ17" s="202"/>
    </row>
    <row r="18" spans="1:36" ht="53.25" customHeight="1" x14ac:dyDescent="0.25">
      <c r="A18" s="520" t="s">
        <v>141</v>
      </c>
      <c r="B18" s="341" t="str">
        <f>+'2 Contexto e Identificación'!E19</f>
        <v>Posibilidad de recibir o solicitar cualquier dádiva o beneficio a nombre propio o de terceros Con el fin de  Emitir Actos Administrativos a terceros en Procesos de Pagos de sentencias.</v>
      </c>
      <c r="C18" s="500" t="str">
        <f>+'6 Valoración Control'!$AI$145</f>
        <v>Rara Vez</v>
      </c>
      <c r="D18" s="494" t="str">
        <f>+'6 Valoración Control'!$AK$130</f>
        <v>Moderado</v>
      </c>
      <c r="E18" s="494" t="str">
        <f>+'6 Valoración Control'!$AK$145</f>
        <v>Moderado</v>
      </c>
      <c r="F18" s="192"/>
      <c r="N18" s="51"/>
      <c r="W18" s="178"/>
      <c r="X18" s="178"/>
      <c r="Y18" s="178"/>
      <c r="Z18" s="178"/>
      <c r="AA18" s="202"/>
      <c r="AB18" s="202"/>
      <c r="AC18" s="202"/>
      <c r="AD18" s="193"/>
      <c r="AE18" s="193"/>
      <c r="AF18" s="193"/>
      <c r="AG18" s="193"/>
      <c r="AH18" s="193"/>
      <c r="AI18" s="202"/>
      <c r="AJ18" s="202"/>
    </row>
    <row r="19" spans="1:36" ht="30.6" customHeight="1" x14ac:dyDescent="0.25">
      <c r="A19" s="283" t="str">
        <f>'2 Contexto e Identificación'!A20</f>
        <v>R9</v>
      </c>
      <c r="B19" s="341" t="str">
        <f>+'2 Contexto e Identificación'!E20</f>
        <v xml:space="preserve">  </v>
      </c>
      <c r="C19" s="342"/>
      <c r="D19" s="311"/>
      <c r="E19" s="225"/>
      <c r="F19" s="192"/>
      <c r="N19" s="192"/>
      <c r="W19" s="178"/>
      <c r="X19" s="178"/>
      <c r="Y19" s="178"/>
      <c r="Z19" s="178"/>
      <c r="AA19" s="202"/>
      <c r="AB19" s="202"/>
      <c r="AC19" s="202"/>
      <c r="AD19" s="193"/>
      <c r="AE19" s="193"/>
      <c r="AF19" s="193"/>
      <c r="AG19" s="193"/>
      <c r="AH19" s="193"/>
      <c r="AI19" s="202"/>
      <c r="AJ19" s="202"/>
    </row>
    <row r="20" spans="1:36" ht="30.6" customHeight="1" x14ac:dyDescent="0.25">
      <c r="A20" s="283" t="str">
        <f>'2 Contexto e Identificación'!A21</f>
        <v>R10</v>
      </c>
      <c r="B20" s="341"/>
      <c r="C20" s="342"/>
      <c r="D20" s="311"/>
      <c r="E20" s="225"/>
      <c r="F20" s="192"/>
      <c r="N20" s="192"/>
      <c r="W20" s="203"/>
      <c r="X20" s="203"/>
      <c r="Y20" s="203"/>
      <c r="Z20" s="203"/>
      <c r="AA20" s="202"/>
      <c r="AB20" s="202"/>
      <c r="AC20" s="358"/>
      <c r="AD20" s="358"/>
      <c r="AE20" s="358"/>
      <c r="AF20" s="358"/>
      <c r="AG20" s="358"/>
      <c r="AH20" s="358"/>
      <c r="AI20" s="202"/>
      <c r="AJ20" s="202"/>
    </row>
    <row r="21" spans="1:36" ht="30.6" customHeight="1" x14ac:dyDescent="0.25">
      <c r="A21" s="283" t="str">
        <f>'2 Contexto e Identificación'!A22</f>
        <v>R11</v>
      </c>
      <c r="B21" s="341" t="str">
        <f>+'2 Contexto e Identificación'!E22</f>
        <v xml:space="preserve">  </v>
      </c>
      <c r="C21" s="342" t="str">
        <f>+'6 Valoración Control'!$AI$190</f>
        <v/>
      </c>
      <c r="D21" s="311"/>
      <c r="E21" s="225"/>
      <c r="F21" s="192"/>
      <c r="N21" s="192"/>
      <c r="Y21" s="203"/>
      <c r="Z21" s="203"/>
      <c r="AA21" s="202"/>
      <c r="AB21" s="202"/>
      <c r="AC21" s="202"/>
      <c r="AD21" s="193"/>
      <c r="AE21" s="193"/>
      <c r="AF21" s="193"/>
      <c r="AG21" s="193"/>
      <c r="AH21" s="193"/>
      <c r="AI21" s="202"/>
      <c r="AJ21" s="202"/>
    </row>
    <row r="22" spans="1:36" ht="30" customHeight="1" x14ac:dyDescent="0.25">
      <c r="A22" s="283" t="str">
        <f>'2 Contexto e Identificación'!A23</f>
        <v>R12</v>
      </c>
      <c r="B22" s="341">
        <f>+'2 Contexto e Identificación'!E23</f>
        <v>0</v>
      </c>
      <c r="C22" s="342" t="str">
        <f>+'6 Valoración Control'!$AI$205</f>
        <v/>
      </c>
      <c r="D22" s="311"/>
      <c r="E22" s="225"/>
      <c r="F22" s="192"/>
      <c r="N22" s="192"/>
      <c r="Y22" s="203"/>
      <c r="Z22" s="203"/>
      <c r="AA22" s="202"/>
      <c r="AB22" s="202"/>
      <c r="AC22" s="202"/>
      <c r="AD22" s="193"/>
      <c r="AE22" s="193"/>
      <c r="AF22" s="193"/>
      <c r="AG22" s="193"/>
      <c r="AH22" s="193"/>
      <c r="AI22" s="202"/>
      <c r="AJ22" s="202"/>
    </row>
    <row r="23" spans="1:36" ht="30.6" customHeight="1" x14ac:dyDescent="0.25">
      <c r="A23" s="283" t="str">
        <f>'2 Contexto e Identificación'!A24</f>
        <v>R13</v>
      </c>
      <c r="B23" s="341" t="str">
        <f>+'2 Contexto e Identificación'!E24</f>
        <v xml:space="preserve">  </v>
      </c>
      <c r="C23" s="342" t="str">
        <f>+'6 Valoración Control'!$AI$220</f>
        <v/>
      </c>
      <c r="D23" s="311"/>
      <c r="E23" s="225"/>
      <c r="F23" s="192"/>
      <c r="N23" s="192"/>
      <c r="Y23" s="203"/>
      <c r="Z23" s="203"/>
      <c r="AA23" s="202"/>
      <c r="AB23" s="202"/>
      <c r="AC23" s="202"/>
      <c r="AD23" s="202"/>
      <c r="AE23" s="202"/>
      <c r="AF23" s="202"/>
      <c r="AG23" s="202"/>
      <c r="AH23" s="193"/>
      <c r="AI23" s="202"/>
      <c r="AJ23" s="202"/>
    </row>
    <row r="24" spans="1:36" ht="30.6" customHeight="1" x14ac:dyDescent="0.25">
      <c r="A24" s="283" t="str">
        <f>'2 Contexto e Identificación'!A25</f>
        <v>R14</v>
      </c>
      <c r="B24" s="341" t="str">
        <f>+'2 Contexto e Identificación'!E25</f>
        <v xml:space="preserve">  </v>
      </c>
      <c r="C24" s="342" t="str">
        <f>+'6 Valoración Control'!$AI$235</f>
        <v/>
      </c>
      <c r="D24" s="311"/>
      <c r="E24" s="225"/>
      <c r="F24" s="192"/>
      <c r="G24" s="192"/>
      <c r="H24" s="192"/>
      <c r="I24" s="192"/>
      <c r="J24" s="192"/>
      <c r="K24" s="192"/>
      <c r="L24" s="192"/>
      <c r="M24" s="192"/>
      <c r="N24" s="192"/>
      <c r="O24" s="272"/>
      <c r="P24" s="272"/>
      <c r="AA24" s="202"/>
      <c r="AB24" s="205"/>
      <c r="AC24" s="205"/>
      <c r="AD24" s="205"/>
      <c r="AE24" s="205"/>
      <c r="AF24" s="205"/>
      <c r="AG24" s="205"/>
      <c r="AH24" s="193"/>
      <c r="AI24" s="202"/>
      <c r="AJ24" s="202"/>
    </row>
    <row r="25" spans="1:36" ht="30.6" customHeight="1" x14ac:dyDescent="0.25">
      <c r="A25" s="283" t="str">
        <f>'2 Contexto e Identificación'!A26</f>
        <v>R15</v>
      </c>
      <c r="B25" s="341" t="str">
        <f>+'2 Contexto e Identificación'!E26</f>
        <v xml:space="preserve">  </v>
      </c>
      <c r="C25" s="342" t="str">
        <f>+'6 Valoración Control'!$AI$250</f>
        <v/>
      </c>
      <c r="D25" s="311"/>
      <c r="E25" s="225"/>
      <c r="F25" s="192"/>
      <c r="G25" s="192"/>
      <c r="H25" s="192"/>
      <c r="I25" s="192"/>
      <c r="J25" s="192"/>
      <c r="K25" s="192"/>
      <c r="L25" s="192"/>
      <c r="M25" s="192"/>
      <c r="N25" s="192"/>
      <c r="O25" s="272"/>
      <c r="P25" s="272"/>
      <c r="AA25" s="202"/>
      <c r="AB25" s="202"/>
      <c r="AC25" s="202"/>
      <c r="AD25" s="202"/>
      <c r="AE25" s="202"/>
      <c r="AF25" s="202"/>
      <c r="AG25" s="202"/>
      <c r="AH25" s="193"/>
      <c r="AI25" s="202"/>
      <c r="AJ25" s="202"/>
    </row>
    <row r="26" spans="1:36" ht="30.6" customHeight="1" x14ac:dyDescent="0.25">
      <c r="A26" s="283" t="str">
        <f>'2 Contexto e Identificación'!A27</f>
        <v>R16</v>
      </c>
      <c r="B26" s="341" t="str">
        <f>+'2 Contexto e Identificación'!E27</f>
        <v xml:space="preserve">  </v>
      </c>
      <c r="C26" s="342" t="str">
        <f>+'6 Valoración Control'!$AI$265</f>
        <v/>
      </c>
      <c r="D26" s="311"/>
      <c r="E26" s="225"/>
      <c r="F26" s="192"/>
      <c r="G26" s="192"/>
      <c r="H26" s="192"/>
      <c r="I26" s="192"/>
      <c r="J26" s="192"/>
      <c r="K26" s="192"/>
      <c r="L26" s="192"/>
      <c r="M26" s="192"/>
      <c r="N26" s="192"/>
      <c r="AA26" s="202"/>
      <c r="AB26" s="202"/>
      <c r="AC26" s="202"/>
      <c r="AD26" s="202"/>
      <c r="AE26" s="202"/>
      <c r="AF26" s="202"/>
      <c r="AG26" s="202"/>
      <c r="AH26" s="193"/>
      <c r="AI26" s="202"/>
      <c r="AJ26" s="202"/>
    </row>
    <row r="27" spans="1:36" ht="30.6" customHeight="1" x14ac:dyDescent="0.25">
      <c r="A27" s="283" t="str">
        <f>'2 Contexto e Identificación'!A28</f>
        <v>R17</v>
      </c>
      <c r="B27" s="341" t="str">
        <f>+'2 Contexto e Identificación'!E28</f>
        <v xml:space="preserve">  </v>
      </c>
      <c r="C27" s="342" t="str">
        <f>+'6 Valoración Control'!$AI$280</f>
        <v/>
      </c>
      <c r="D27" s="311"/>
      <c r="E27" s="225"/>
      <c r="F27" s="192"/>
      <c r="G27" s="192"/>
      <c r="H27" s="192"/>
      <c r="I27" s="192"/>
      <c r="J27" s="192"/>
      <c r="K27" s="192"/>
      <c r="L27" s="192"/>
      <c r="M27" s="192"/>
      <c r="N27" s="192"/>
    </row>
    <row r="28" spans="1:36" ht="30.6" customHeight="1" x14ac:dyDescent="0.25">
      <c r="A28" s="283" t="str">
        <f>'2 Contexto e Identificación'!A29</f>
        <v>R18</v>
      </c>
      <c r="B28" s="341" t="str">
        <f>+'2 Contexto e Identificación'!E29</f>
        <v xml:space="preserve">  </v>
      </c>
      <c r="C28" s="342" t="str">
        <f>+'6 Valoración Control'!$AI$295</f>
        <v/>
      </c>
      <c r="D28" s="311"/>
      <c r="E28" s="225"/>
      <c r="F28" s="192"/>
      <c r="G28" s="192"/>
      <c r="H28" s="192"/>
      <c r="I28" s="192"/>
      <c r="J28" s="192"/>
      <c r="K28" s="192"/>
      <c r="L28" s="192"/>
      <c r="M28" s="192"/>
      <c r="N28" s="192"/>
    </row>
    <row r="29" spans="1:36" ht="30.6" customHeight="1" x14ac:dyDescent="0.25">
      <c r="A29" s="283" t="str">
        <f>'2 Contexto e Identificación'!A30</f>
        <v>R19</v>
      </c>
      <c r="B29" s="341" t="str">
        <f>+'2 Contexto e Identificación'!E30</f>
        <v xml:space="preserve">  </v>
      </c>
      <c r="C29" s="342" t="str">
        <f>+'6 Valoración Control'!$AI$310</f>
        <v/>
      </c>
      <c r="D29" s="311"/>
      <c r="E29" s="225"/>
      <c r="F29" s="192"/>
      <c r="G29" s="192"/>
      <c r="H29" s="192"/>
      <c r="I29" s="192"/>
      <c r="J29" s="192"/>
      <c r="K29" s="192"/>
      <c r="L29" s="192"/>
      <c r="M29" s="192"/>
      <c r="N29" s="192"/>
    </row>
    <row r="30" spans="1:36" ht="42.6" customHeight="1" thickBot="1" x14ac:dyDescent="0.3">
      <c r="A30" s="283" t="str">
        <f>'2 Contexto e Identificación'!A31</f>
        <v>R20</v>
      </c>
      <c r="B30" s="341" t="str">
        <f>+'2 Contexto e Identificación'!E31</f>
        <v xml:space="preserve">  </v>
      </c>
      <c r="C30" s="359" t="str">
        <f>+'6 Valoración Control'!$AI$325</f>
        <v/>
      </c>
      <c r="D30" s="363"/>
      <c r="E30" s="226"/>
      <c r="F30" s="192"/>
      <c r="G30" s="192"/>
      <c r="H30" s="192"/>
      <c r="I30" s="192"/>
      <c r="J30" s="192"/>
      <c r="K30" s="192"/>
      <c r="L30" s="192"/>
      <c r="M30" s="192"/>
      <c r="N30" s="192"/>
    </row>
    <row r="31" spans="1:36" ht="14.45" customHeight="1" x14ac:dyDescent="0.25">
      <c r="B31" s="55"/>
      <c r="D31" s="57"/>
      <c r="E31" s="55"/>
      <c r="F31" s="55"/>
      <c r="G31" s="55"/>
      <c r="H31" s="55"/>
      <c r="I31" s="55"/>
      <c r="J31" s="55"/>
      <c r="K31" s="55"/>
      <c r="L31" s="55"/>
      <c r="M31" s="55"/>
      <c r="N31" s="55"/>
      <c r="Y31" s="56"/>
      <c r="Z31" s="56"/>
      <c r="AA31" s="56"/>
      <c r="AB31" s="56"/>
      <c r="AC31" s="56"/>
      <c r="AD31" s="55"/>
      <c r="AE31" s="55"/>
      <c r="AF31" s="55"/>
      <c r="AG31" s="55"/>
      <c r="AH31" s="55"/>
    </row>
    <row r="32" spans="1:36" ht="39" customHeight="1" x14ac:dyDescent="0.25">
      <c r="B32" s="55"/>
      <c r="D32" s="57"/>
      <c r="E32" s="55"/>
      <c r="F32" s="55"/>
      <c r="G32" s="55"/>
      <c r="H32" s="55"/>
      <c r="I32" s="55"/>
      <c r="J32" s="55"/>
      <c r="K32" s="55"/>
      <c r="L32" s="55"/>
      <c r="M32" s="55"/>
      <c r="N32" s="55"/>
      <c r="Y32" s="56"/>
      <c r="Z32" s="56"/>
      <c r="AA32" s="56"/>
      <c r="AB32" s="56"/>
      <c r="AC32" s="56"/>
      <c r="AD32" s="55"/>
      <c r="AE32" s="55"/>
      <c r="AF32" s="55"/>
      <c r="AG32" s="55"/>
      <c r="AH32" s="55"/>
    </row>
    <row r="33" spans="3:29" s="55" customFormat="1" ht="19.5" customHeight="1" x14ac:dyDescent="0.25">
      <c r="C33" s="57"/>
      <c r="D33" s="57"/>
      <c r="Y33" s="56"/>
      <c r="Z33" s="56"/>
      <c r="AA33" s="56"/>
      <c r="AB33" s="56"/>
      <c r="AC33" s="56"/>
    </row>
    <row r="34" spans="3:29" s="55" customFormat="1" ht="19.5" customHeight="1" x14ac:dyDescent="0.25">
      <c r="C34" s="57"/>
      <c r="D34" s="57"/>
      <c r="Y34" s="56"/>
      <c r="Z34" s="56"/>
      <c r="AA34" s="56"/>
      <c r="AB34" s="56"/>
      <c r="AC34" s="56"/>
    </row>
    <row r="35" spans="3:29" s="55" customFormat="1" ht="19.5" customHeight="1" x14ac:dyDescent="0.25">
      <c r="C35" s="57"/>
      <c r="D35" s="57"/>
      <c r="Y35" s="56"/>
      <c r="Z35" s="56"/>
      <c r="AA35" s="56"/>
      <c r="AB35" s="56"/>
      <c r="AC35" s="56"/>
    </row>
    <row r="36" spans="3:29" s="55" customFormat="1" ht="19.5" customHeight="1" x14ac:dyDescent="0.25">
      <c r="C36" s="57"/>
      <c r="D36" s="57"/>
      <c r="Y36" s="56"/>
      <c r="Z36" s="56"/>
      <c r="AA36" s="56"/>
      <c r="AB36" s="56"/>
      <c r="AC36" s="56"/>
    </row>
    <row r="37" spans="3:29" s="55" customFormat="1" ht="19.5" customHeight="1" x14ac:dyDescent="0.25">
      <c r="C37" s="57"/>
      <c r="D37" s="57"/>
      <c r="Y37" s="56"/>
      <c r="Z37" s="56"/>
      <c r="AA37" s="56"/>
      <c r="AB37" s="56"/>
      <c r="AC37" s="56"/>
    </row>
  </sheetData>
  <sheetProtection formatColumns="0" formatRows="0" sort="0" autoFilter="0" pivotTables="0"/>
  <dataConsolidate/>
  <mergeCells count="14">
    <mergeCell ref="B4:D4"/>
    <mergeCell ref="B5:D5"/>
    <mergeCell ref="G10:M10"/>
    <mergeCell ref="A1:B3"/>
    <mergeCell ref="H1:J1"/>
    <mergeCell ref="H2:J2"/>
    <mergeCell ref="H3:J3"/>
    <mergeCell ref="C1:G1"/>
    <mergeCell ref="C2:G3"/>
    <mergeCell ref="V10:X10"/>
    <mergeCell ref="C7:E7"/>
    <mergeCell ref="I11:M11"/>
    <mergeCell ref="G13:G17"/>
    <mergeCell ref="Q13:Q17"/>
  </mergeCells>
  <phoneticPr fontId="4" type="noConversion"/>
  <conditionalFormatting sqref="C11">
    <cfRule type="cellIs" dxfId="1540" priority="112" operator="equal">
      <formula>#REF!</formula>
    </cfRule>
    <cfRule type="cellIs" dxfId="1539" priority="116" operator="equal">
      <formula>#REF!</formula>
    </cfRule>
    <cfRule type="cellIs" dxfId="1538" priority="115" operator="equal">
      <formula>#REF!</formula>
    </cfRule>
    <cfRule type="cellIs" dxfId="1537" priority="114" operator="equal">
      <formula>#REF!</formula>
    </cfRule>
    <cfRule type="cellIs" dxfId="1536" priority="113" operator="equal">
      <formula>#REF!</formula>
    </cfRule>
  </conditionalFormatting>
  <conditionalFormatting sqref="C12:C30">
    <cfRule type="cellIs" dxfId="1535" priority="13" operator="equal">
      <formula>#REF!</formula>
    </cfRule>
    <cfRule type="cellIs" dxfId="1534" priority="14" operator="equal">
      <formula>#REF!</formula>
    </cfRule>
    <cfRule type="cellIs" dxfId="1533" priority="15" operator="equal">
      <formula>#REF!</formula>
    </cfRule>
    <cfRule type="cellIs" dxfId="1532" priority="16" operator="equal">
      <formula>#REF!</formula>
    </cfRule>
  </conditionalFormatting>
  <conditionalFormatting sqref="C12:E30">
    <cfRule type="cellIs" dxfId="1531" priority="11" operator="equal">
      <formula>#REF!</formula>
    </cfRule>
  </conditionalFormatting>
  <conditionalFormatting sqref="D11:D30">
    <cfRule type="cellIs" dxfId="1530" priority="9" operator="equal">
      <formula>#REF!</formula>
    </cfRule>
    <cfRule type="cellIs" dxfId="1529" priority="10" operator="equal">
      <formula>#REF!</formula>
    </cfRule>
  </conditionalFormatting>
  <conditionalFormatting sqref="D15:D16">
    <cfRule type="cellIs" dxfId="1528" priority="7" operator="equal">
      <formula>#REF!</formula>
    </cfRule>
  </conditionalFormatting>
  <conditionalFormatting sqref="D17:D18">
    <cfRule type="cellIs" dxfId="1527" priority="1" operator="equal">
      <formula>#REF!</formula>
    </cfRule>
    <cfRule type="cellIs" dxfId="1526" priority="2" operator="equal">
      <formula>#REF!</formula>
    </cfRule>
    <cfRule type="cellIs" dxfId="1525" priority="3" operator="equal">
      <formula>#REF!</formula>
    </cfRule>
  </conditionalFormatting>
  <conditionalFormatting sqref="D11:E11">
    <cfRule type="cellIs" dxfId="1524" priority="111" operator="equal">
      <formula>#REF!</formula>
    </cfRule>
  </conditionalFormatting>
  <conditionalFormatting sqref="E11">
    <cfRule type="cellIs" dxfId="1523" priority="118" operator="equal">
      <formula>#REF!</formula>
    </cfRule>
    <cfRule type="cellIs" dxfId="1522" priority="119" operator="equal">
      <formula>#REF!</formula>
    </cfRule>
    <cfRule type="cellIs" dxfId="1521" priority="120" operator="equal">
      <formula>#REF!</formula>
    </cfRule>
  </conditionalFormatting>
  <conditionalFormatting sqref="E12:E30">
    <cfRule type="cellIs" dxfId="1520" priority="18" operator="equal">
      <formula>#REF!</formula>
    </cfRule>
    <cfRule type="cellIs" dxfId="1519" priority="19" operator="equal">
      <formula>#REF!</formula>
    </cfRule>
    <cfRule type="cellIs" dxfId="1518" priority="20" operator="equal">
      <formula>#REF!</formula>
    </cfRule>
  </conditionalFormatting>
  <conditionalFormatting sqref="H13:H17">
    <cfRule type="cellIs" dxfId="1517" priority="104" operator="equal">
      <formula>#REF!</formula>
    </cfRule>
    <cfRule type="cellIs" dxfId="1516" priority="105" operator="equal">
      <formula>#REF!</formula>
    </cfRule>
    <cfRule type="cellIs" dxfId="1515" priority="106" operator="equal">
      <formula>#REF!</formula>
    </cfRule>
    <cfRule type="cellIs" dxfId="1514" priority="107" operator="equal">
      <formula>#REF!</formula>
    </cfRule>
    <cfRule type="cellIs" dxfId="1513" priority="108" operator="equal">
      <formula>#REF!</formula>
    </cfRule>
  </conditionalFormatting>
  <conditionalFormatting sqref="K12:M12">
    <cfRule type="cellIs" dxfId="1512" priority="95" operator="equal">
      <formula>#REF!</formula>
    </cfRule>
    <cfRule type="cellIs" dxfId="1511" priority="96" operator="equal">
      <formula>#REF!</formula>
    </cfRule>
    <cfRule type="cellIs" dxfId="1510" priority="97" operator="equal">
      <formula>#REF!</formula>
    </cfRule>
  </conditionalFormatting>
  <conditionalFormatting sqref="S13:S17">
    <cfRule type="cellIs" dxfId="1509" priority="91" operator="equal">
      <formula>#REF!</formula>
    </cfRule>
    <cfRule type="cellIs" dxfId="1508" priority="90" operator="equal">
      <formula>#REF!</formula>
    </cfRule>
    <cfRule type="cellIs" dxfId="1507" priority="93" operator="equal">
      <formula>#REF!</formula>
    </cfRule>
    <cfRule type="cellIs" dxfId="1506" priority="94" operator="equal">
      <formula>#REF!</formula>
    </cfRule>
    <cfRule type="cellIs" dxfId="1505" priority="92" operator="equal">
      <formula>#REF!</formula>
    </cfRule>
  </conditionalFormatting>
  <conditionalFormatting sqref="V12:X12">
    <cfRule type="cellIs" dxfId="1504" priority="83" operator="equal">
      <formula>#REF!</formula>
    </cfRule>
    <cfRule type="cellIs" dxfId="1503" priority="82" operator="equal">
      <formula>#REF!</formula>
    </cfRule>
    <cfRule type="cellIs" dxfId="1502" priority="81" operator="equal">
      <formula>#REF!</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B8:JH10" xr:uid="{00000000-0002-0000-0600-000000000000}"/>
    <dataValidation allowBlank="1" showInputMessage="1" showErrorMessage="1" prompt="La probabilidad se encuentra determinada por una escala de 1 a 3, siendo 1 la menor probabilidad de ocurrencia del riesgo y 3 la mayor probabilidad de  ocurrencia." sqref="JA8:JA10" xr:uid="{00000000-0002-0000-0600-000001000000}"/>
    <dataValidation type="list" allowBlank="1" showInputMessage="1" showErrorMessage="1" sqref="JB11:JH18" xr:uid="{00000000-0002-0000-0600-000002000000}">
      <formula1>#REF!</formula1>
    </dataValidation>
  </dataValidations>
  <printOptions horizontalCentered="1" verticalCentered="1"/>
  <pageMargins left="0.25" right="0.25" top="0.75" bottom="0.75" header="0.3" footer="0.3"/>
  <pageSetup paperSize="5" scale="64" orientation="landscape" r:id="rId1"/>
  <headerFooter alignWithMargins="0"/>
  <rowBreaks count="1" manualBreakCount="1">
    <brk id="18" max="23" man="1"/>
  </rowBreaks>
  <colBreaks count="1" manualBreakCount="1">
    <brk id="14" max="2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5"/>
  <sheetViews>
    <sheetView showGridLines="0" zoomScale="90" zoomScaleNormal="90" workbookViewId="0">
      <selection activeCell="G5" sqref="G5"/>
    </sheetView>
  </sheetViews>
  <sheetFormatPr baseColWidth="10" defaultColWidth="14.28515625" defaultRowHeight="12.75" x14ac:dyDescent="0.25"/>
  <cols>
    <col min="1" max="1" width="22" style="5" customWidth="1"/>
    <col min="2" max="2" width="44.5703125" style="10" customWidth="1"/>
    <col min="3" max="3" width="18.85546875" style="10" bestFit="1" customWidth="1"/>
    <col min="4" max="4" width="14.5703125" style="10" bestFit="1" customWidth="1"/>
    <col min="5" max="5" width="18.28515625" style="10" customWidth="1"/>
    <col min="6" max="6" width="25.7109375" style="34" customWidth="1"/>
    <col min="7" max="7" width="12.5703125" style="35"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s="78" customFormat="1" ht="29.25" customHeight="1" thickBot="1" x14ac:dyDescent="0.3">
      <c r="A1" s="837"/>
      <c r="B1" s="838"/>
      <c r="C1" s="843" t="s">
        <v>311</v>
      </c>
      <c r="D1" s="844"/>
      <c r="E1" s="845"/>
      <c r="F1" s="825" t="s">
        <v>321</v>
      </c>
      <c r="G1" s="826"/>
      <c r="H1" s="827"/>
      <c r="AO1" s="65"/>
      <c r="AP1" s="65"/>
      <c r="AQ1" s="65"/>
      <c r="AR1" s="65"/>
      <c r="AS1" s="65"/>
    </row>
    <row r="2" spans="1:47" s="78" customFormat="1" ht="24.75" customHeight="1" thickBot="1" x14ac:dyDescent="0.3">
      <c r="A2" s="839"/>
      <c r="B2" s="840"/>
      <c r="C2" s="846" t="s">
        <v>304</v>
      </c>
      <c r="D2" s="847"/>
      <c r="E2" s="848"/>
      <c r="F2" s="828" t="s">
        <v>306</v>
      </c>
      <c r="G2" s="829"/>
      <c r="H2" s="830"/>
      <c r="L2" s="1"/>
      <c r="T2" s="1"/>
      <c r="AH2" s="43"/>
      <c r="AI2" s="79"/>
      <c r="AO2" s="65"/>
      <c r="AP2" s="65"/>
      <c r="AQ2" s="65"/>
      <c r="AR2" s="65"/>
      <c r="AS2" s="65"/>
    </row>
    <row r="3" spans="1:47" s="78" customFormat="1" ht="21" customHeight="1" thickBot="1" x14ac:dyDescent="0.3">
      <c r="A3" s="841"/>
      <c r="B3" s="842"/>
      <c r="C3" s="849"/>
      <c r="D3" s="850"/>
      <c r="E3" s="851"/>
      <c r="F3" s="825" t="s">
        <v>316</v>
      </c>
      <c r="G3" s="826"/>
      <c r="H3" s="827"/>
      <c r="L3" s="31"/>
      <c r="T3" s="31"/>
      <c r="AI3" s="79"/>
      <c r="AO3" s="65"/>
      <c r="AP3" s="65"/>
      <c r="AQ3" s="65"/>
      <c r="AR3" s="65"/>
      <c r="AS3" s="65"/>
    </row>
    <row r="4" spans="1:47" s="78" customFormat="1" ht="25.5" customHeight="1" x14ac:dyDescent="0.25">
      <c r="A4" s="430" t="s">
        <v>301</v>
      </c>
      <c r="B4" s="431" t="s">
        <v>300</v>
      </c>
      <c r="C4" s="136"/>
      <c r="E4" s="433" t="str">
        <f>+'2 Contexto e Identificación'!$E$5</f>
        <v>Elaboración o Actualización:</v>
      </c>
      <c r="F4" s="432" t="str">
        <f>+IF('2 Contexto e Identificación'!$F$5="","",'2 Contexto e Identificación'!$F$5)</f>
        <v xml:space="preserve">Secretarìa de Planeaciòn </v>
      </c>
      <c r="AO4" s="65"/>
      <c r="AP4" s="65"/>
      <c r="AQ4" s="65"/>
      <c r="AR4" s="65"/>
      <c r="AS4" s="65"/>
    </row>
    <row r="5" spans="1:47" s="78" customFormat="1" ht="24.95" customHeight="1" thickBot="1" x14ac:dyDescent="0.3">
      <c r="A5" s="29"/>
      <c r="B5" s="136"/>
      <c r="C5" s="136"/>
      <c r="D5" s="61" t="str">
        <f>+'2 Contexto e Identificación'!$C$6</f>
        <v>Vigencia del:</v>
      </c>
      <c r="E5" s="952" t="str">
        <f>+IF('2 Contexto e Identificación'!$D$6="","",'2 Contexto e Identificación'!$D$6)</f>
        <v>30/012023</v>
      </c>
      <c r="F5" s="32" t="s">
        <v>127</v>
      </c>
      <c r="G5" s="952">
        <f>+IF('2 Contexto e Identificación'!$F$6="","",'2 Contexto e Identificación'!$F$6)</f>
        <v>45289</v>
      </c>
      <c r="AO5" s="65"/>
      <c r="AP5" s="65"/>
      <c r="AQ5" s="65"/>
      <c r="AR5" s="65"/>
      <c r="AS5" s="65"/>
    </row>
    <row r="6" spans="1:47" s="78" customFormat="1" ht="15" customHeight="1" thickBot="1" x14ac:dyDescent="0.3">
      <c r="A6" s="29"/>
      <c r="B6" s="133"/>
      <c r="C6" s="133"/>
      <c r="D6" s="133"/>
      <c r="E6" s="133"/>
      <c r="F6" s="137"/>
      <c r="G6" s="66"/>
      <c r="J6" s="831" t="s">
        <v>218</v>
      </c>
      <c r="K6" s="832"/>
      <c r="L6" s="832"/>
      <c r="M6" s="832"/>
      <c r="N6" s="832"/>
      <c r="O6" s="832"/>
      <c r="P6" s="833"/>
      <c r="R6" s="831" t="s">
        <v>250</v>
      </c>
      <c r="S6" s="832"/>
      <c r="T6" s="832"/>
      <c r="U6" s="832"/>
      <c r="V6" s="832"/>
      <c r="W6" s="832"/>
      <c r="X6" s="833"/>
      <c r="Z6" s="80"/>
      <c r="AA6" s="80"/>
      <c r="AB6" s="81"/>
      <c r="AC6" s="40"/>
      <c r="AD6" s="40"/>
      <c r="AE6" s="834" t="s">
        <v>96</v>
      </c>
      <c r="AF6" s="835"/>
      <c r="AG6" s="836"/>
      <c r="AO6" s="65"/>
      <c r="AP6" s="65"/>
      <c r="AQ6" s="65"/>
      <c r="AR6" s="65"/>
      <c r="AS6" s="65"/>
    </row>
    <row r="7" spans="1:47" ht="13.5" thickBot="1" x14ac:dyDescent="0.3">
      <c r="A7" s="126"/>
      <c r="B7" s="127"/>
      <c r="C7" s="852" t="s">
        <v>219</v>
      </c>
      <c r="D7" s="853"/>
      <c r="E7" s="854"/>
      <c r="F7" s="852" t="s">
        <v>251</v>
      </c>
      <c r="G7" s="853"/>
      <c r="H7" s="854"/>
      <c r="I7" s="2"/>
      <c r="J7" s="3"/>
      <c r="K7" s="4"/>
      <c r="L7" s="855" t="s">
        <v>96</v>
      </c>
      <c r="M7" s="855"/>
      <c r="N7" s="855"/>
      <c r="O7" s="855"/>
      <c r="P7" s="856"/>
      <c r="Q7" s="2"/>
      <c r="R7" s="3"/>
      <c r="S7" s="4"/>
      <c r="T7" s="855" t="s">
        <v>96</v>
      </c>
      <c r="U7" s="855"/>
      <c r="V7" s="855"/>
      <c r="W7" s="855"/>
      <c r="X7" s="856"/>
      <c r="Y7" s="2"/>
      <c r="Z7" s="6"/>
      <c r="AA7" s="6"/>
      <c r="AC7" s="7">
        <v>0.2</v>
      </c>
      <c r="AD7" s="7">
        <v>0.4</v>
      </c>
      <c r="AE7" s="7">
        <v>0.6</v>
      </c>
      <c r="AF7" s="7">
        <v>0.8</v>
      </c>
      <c r="AG7" s="8">
        <v>1</v>
      </c>
      <c r="AH7" s="9"/>
      <c r="AI7" s="9"/>
      <c r="AJ7" s="9"/>
      <c r="AK7" s="9"/>
      <c r="AL7" s="9"/>
      <c r="AM7" s="9"/>
      <c r="AN7" s="9"/>
    </row>
    <row r="8" spans="1:47" ht="25.5" x14ac:dyDescent="0.25">
      <c r="A8" s="139" t="s">
        <v>154</v>
      </c>
      <c r="B8" s="140" t="s">
        <v>51</v>
      </c>
      <c r="C8" s="62" t="s">
        <v>94</v>
      </c>
      <c r="D8" s="33" t="s">
        <v>96</v>
      </c>
      <c r="E8" s="128" t="s">
        <v>220</v>
      </c>
      <c r="F8" s="62" t="s">
        <v>94</v>
      </c>
      <c r="G8" s="33" t="s">
        <v>96</v>
      </c>
      <c r="H8" s="128" t="s">
        <v>220</v>
      </c>
      <c r="I8" s="2"/>
      <c r="J8" s="6"/>
      <c r="K8" s="11"/>
      <c r="L8" s="12" t="s">
        <v>221</v>
      </c>
      <c r="M8" s="12" t="s">
        <v>222</v>
      </c>
      <c r="N8" s="373" t="s">
        <v>208</v>
      </c>
      <c r="O8" s="373" t="s">
        <v>211</v>
      </c>
      <c r="P8" s="374" t="s">
        <v>214</v>
      </c>
      <c r="Q8" s="2"/>
      <c r="R8" s="6"/>
      <c r="S8" s="11"/>
      <c r="T8" s="12" t="s">
        <v>221</v>
      </c>
      <c r="U8" s="12" t="s">
        <v>222</v>
      </c>
      <c r="V8" s="373" t="s">
        <v>208</v>
      </c>
      <c r="W8" s="373" t="s">
        <v>211</v>
      </c>
      <c r="X8" s="374" t="s">
        <v>214</v>
      </c>
      <c r="Y8" s="2"/>
      <c r="Z8" s="6"/>
      <c r="AA8" s="6"/>
      <c r="AB8" s="13"/>
      <c r="AC8" s="41" t="s">
        <v>221</v>
      </c>
      <c r="AD8" s="41" t="s">
        <v>222</v>
      </c>
      <c r="AE8" s="373" t="s">
        <v>208</v>
      </c>
      <c r="AF8" s="373" t="s">
        <v>211</v>
      </c>
      <c r="AG8" s="373" t="s">
        <v>214</v>
      </c>
      <c r="AJ8" s="9"/>
      <c r="AK8" s="9"/>
      <c r="AL8" s="67"/>
      <c r="AM8" s="67"/>
      <c r="AN8" s="67"/>
      <c r="AO8" s="67"/>
      <c r="AP8" s="67"/>
      <c r="AQ8" s="67"/>
      <c r="AR8" s="67"/>
      <c r="AS8" s="67"/>
      <c r="AT8" s="67"/>
      <c r="AU8" s="67"/>
    </row>
    <row r="9" spans="1:47" ht="69" customHeight="1" x14ac:dyDescent="0.25">
      <c r="A9" s="14" t="str">
        <f>'2 Contexto e Identificación'!A12</f>
        <v>R3</v>
      </c>
      <c r="B9" s="131" t="str">
        <f>+'2 Contexto e Identificación'!E12</f>
        <v xml:space="preserve">Posibilidad de recibir o solicitar cualquier dádiva o beneficio a nombre propio o de terceros Con el fin de  
emitir concepto sobre uso de suelo y normas urbanísticas </v>
      </c>
      <c r="C9" s="491" t="str">
        <f>+'5 Mapa Calor Inherente'!C12</f>
        <v>Improbable</v>
      </c>
      <c r="D9" s="375" t="str">
        <f>+'5 Mapa Calor Inherente'!D12</f>
        <v>Menor</v>
      </c>
      <c r="E9" s="493" t="str">
        <f>+'5 Mapa Calor Inherente'!E12</f>
        <v>Moderado</v>
      </c>
      <c r="F9" s="491" t="s">
        <v>180</v>
      </c>
      <c r="G9" s="375" t="s">
        <v>222</v>
      </c>
      <c r="H9" s="492" t="s">
        <v>222</v>
      </c>
      <c r="I9" s="15"/>
      <c r="J9" s="857" t="s">
        <v>94</v>
      </c>
      <c r="K9" s="33" t="s">
        <v>171</v>
      </c>
      <c r="L9" s="36"/>
      <c r="M9" s="36"/>
      <c r="N9" s="16"/>
      <c r="O9" s="16"/>
      <c r="P9" s="17"/>
      <c r="Q9" s="15"/>
      <c r="R9" s="857" t="s">
        <v>94</v>
      </c>
      <c r="S9" s="33" t="s">
        <v>171</v>
      </c>
      <c r="T9" s="36"/>
      <c r="U9" s="36"/>
      <c r="V9" s="16"/>
      <c r="W9" s="16"/>
      <c r="X9" s="17"/>
      <c r="Y9" s="15"/>
      <c r="Z9" s="859" t="s">
        <v>94</v>
      </c>
      <c r="AA9" s="18">
        <v>1</v>
      </c>
      <c r="AB9" s="33" t="s">
        <v>171</v>
      </c>
      <c r="AC9" s="16" t="s">
        <v>223</v>
      </c>
      <c r="AD9" s="16" t="s">
        <v>223</v>
      </c>
      <c r="AE9" s="16" t="s">
        <v>223</v>
      </c>
      <c r="AF9" s="16" t="s">
        <v>223</v>
      </c>
      <c r="AG9" s="17" t="s">
        <v>224</v>
      </c>
      <c r="AJ9" s="9"/>
      <c r="AK9" s="9"/>
      <c r="AL9" s="67"/>
      <c r="AM9" s="67"/>
      <c r="AN9" s="67"/>
      <c r="AO9" s="22"/>
      <c r="AP9" s="22"/>
      <c r="AQ9" s="22"/>
      <c r="AR9" s="22"/>
      <c r="AS9" s="22"/>
      <c r="AT9" s="67"/>
      <c r="AU9" s="67"/>
    </row>
    <row r="10" spans="1:47" ht="61.5" customHeight="1" x14ac:dyDescent="0.25">
      <c r="A10" s="14" t="str">
        <f>'2 Contexto e Identificación'!A13</f>
        <v>R4</v>
      </c>
      <c r="B10" s="131" t="str">
        <f>+'2 Contexto e Identificación'!E13</f>
        <v>Posibilidad de recibir o solicitar cualquier dádiva o beneficio a nombre propio o de terceros Con el fin de Ceder/Titular un predio sin el cumplimiento de los Requisitos</v>
      </c>
      <c r="C10" s="491" t="str">
        <f>+'5 Mapa Calor Inherente'!C13</f>
        <v>Improbable</v>
      </c>
      <c r="D10" s="375" t="str">
        <f>+'5 Mapa Calor Inherente'!D13</f>
        <v>Menor</v>
      </c>
      <c r="E10" s="493" t="str">
        <f>+'5 Mapa Calor Inherente'!E13</f>
        <v>Moderado</v>
      </c>
      <c r="F10" s="491" t="str">
        <f>+'7 Mapa Calor Residual'!C12</f>
        <v>Improbable</v>
      </c>
      <c r="G10" s="375" t="str">
        <f>+'7 Mapa Calor Residual'!D12</f>
        <v>Menor</v>
      </c>
      <c r="H10" s="492" t="str">
        <f>+'7 Mapa Calor Residual'!E12</f>
        <v>Moderado</v>
      </c>
      <c r="I10" s="15"/>
      <c r="J10" s="857"/>
      <c r="K10" s="33" t="s">
        <v>174</v>
      </c>
      <c r="L10" s="37"/>
      <c r="M10" s="37"/>
      <c r="N10" s="16"/>
      <c r="O10" s="16"/>
      <c r="P10" s="17"/>
      <c r="Q10" s="15"/>
      <c r="R10" s="857"/>
      <c r="S10" s="33" t="s">
        <v>174</v>
      </c>
      <c r="T10" s="37"/>
      <c r="U10" s="37"/>
      <c r="V10" s="16"/>
      <c r="W10" s="16"/>
      <c r="X10" s="17"/>
      <c r="Y10" s="15"/>
      <c r="Z10" s="860"/>
      <c r="AA10" s="18">
        <v>0.8</v>
      </c>
      <c r="AB10" s="33" t="s">
        <v>174</v>
      </c>
      <c r="AC10" s="19" t="s">
        <v>208</v>
      </c>
      <c r="AD10" s="19" t="s">
        <v>208</v>
      </c>
      <c r="AE10" s="16" t="s">
        <v>223</v>
      </c>
      <c r="AF10" s="16" t="s">
        <v>223</v>
      </c>
      <c r="AG10" s="17" t="s">
        <v>224</v>
      </c>
      <c r="AJ10" s="9"/>
      <c r="AK10" s="9"/>
      <c r="AL10" s="67"/>
      <c r="AM10" s="20"/>
      <c r="AN10" s="21"/>
      <c r="AO10" s="22"/>
      <c r="AP10" s="22"/>
      <c r="AQ10" s="22"/>
      <c r="AR10" s="22"/>
      <c r="AS10" s="22"/>
      <c r="AT10" s="67"/>
      <c r="AU10" s="67"/>
    </row>
    <row r="11" spans="1:47" ht="59.25" customHeight="1" x14ac:dyDescent="0.25">
      <c r="A11" s="14" t="str">
        <f>'2 Contexto e Identificación'!A14</f>
        <v>R5</v>
      </c>
      <c r="B11" s="131" t="str">
        <f>+'2 Contexto e Identificación'!E14</f>
        <v>Posibilidad de recibir o solicitar cualquier dádiva o beneficio a nombre propio o de terceros Para ingresar un funcionario que no haya sido nombrado y no se encuentre posesionado</v>
      </c>
      <c r="C11" s="501" t="str">
        <f>+'5 Mapa Calor Inherente'!C14</f>
        <v>Rara Vez</v>
      </c>
      <c r="D11" s="375" t="s">
        <v>208</v>
      </c>
      <c r="E11" s="493" t="str">
        <f>+'5 Mapa Calor Inherente'!E14</f>
        <v>Moderado</v>
      </c>
      <c r="F11" s="491" t="str">
        <f>+'7 Mapa Calor Residual'!C13</f>
        <v>Rara Vez</v>
      </c>
      <c r="G11" s="375" t="s">
        <v>208</v>
      </c>
      <c r="H11" s="492" t="str">
        <f>+'7 Mapa Calor Residual'!E13</f>
        <v>Moderado</v>
      </c>
      <c r="I11" s="15"/>
      <c r="J11" s="857"/>
      <c r="K11" s="33" t="s">
        <v>177</v>
      </c>
      <c r="L11" s="37"/>
      <c r="M11" s="37"/>
      <c r="N11" s="19"/>
      <c r="O11" s="16"/>
      <c r="P11" s="17"/>
      <c r="Q11" s="15"/>
      <c r="R11" s="857"/>
      <c r="S11" s="33" t="s">
        <v>177</v>
      </c>
      <c r="T11" s="37"/>
      <c r="U11" s="37"/>
      <c r="V11" s="19"/>
      <c r="W11" s="16"/>
      <c r="X11" s="17"/>
      <c r="Y11" s="15"/>
      <c r="Z11" s="860"/>
      <c r="AA11" s="18">
        <v>0.6</v>
      </c>
      <c r="AB11" s="33" t="s">
        <v>177</v>
      </c>
      <c r="AC11" s="19" t="s">
        <v>208</v>
      </c>
      <c r="AD11" s="19" t="s">
        <v>208</v>
      </c>
      <c r="AE11" s="19" t="s">
        <v>208</v>
      </c>
      <c r="AF11" s="16" t="s">
        <v>223</v>
      </c>
      <c r="AG11" s="17" t="s">
        <v>224</v>
      </c>
      <c r="AJ11" s="9"/>
      <c r="AK11" s="9"/>
      <c r="AL11" s="67"/>
      <c r="AM11" s="20"/>
      <c r="AN11" s="21"/>
      <c r="AO11" s="22"/>
      <c r="AP11" s="22"/>
      <c r="AQ11" s="22"/>
      <c r="AR11" s="22"/>
      <c r="AS11" s="22"/>
      <c r="AT11" s="67"/>
      <c r="AU11" s="67"/>
    </row>
    <row r="12" spans="1:47" ht="48.6" customHeight="1" x14ac:dyDescent="0.25">
      <c r="A12" s="14" t="str">
        <f>'2 Contexto e Identificación'!A15</f>
        <v>R6</v>
      </c>
      <c r="B12" s="131" t="str">
        <f>+'2 Contexto e Identificación'!E15</f>
        <v>Posibilidad de recibir o solicitar cualquier dádiva o beneficio a nombre propio o de terceros Con el fin de  realizar un nombramiento</v>
      </c>
      <c r="C12" s="501" t="str">
        <f>+'5 Mapa Calor Inherente'!C15</f>
        <v>Rara Vez</v>
      </c>
      <c r="D12" s="375" t="s">
        <v>208</v>
      </c>
      <c r="E12" s="493" t="str">
        <f>+'5 Mapa Calor Inherente'!E15</f>
        <v>Moderado</v>
      </c>
      <c r="F12" s="491" t="str">
        <f>+'7 Mapa Calor Residual'!C14</f>
        <v>Rara Vez</v>
      </c>
      <c r="G12" s="375" t="s">
        <v>208</v>
      </c>
      <c r="H12" s="492" t="str">
        <f>+'7 Mapa Calor Residual'!E14</f>
        <v>Moderado</v>
      </c>
      <c r="I12" s="15"/>
      <c r="J12" s="857"/>
      <c r="K12" s="33" t="s">
        <v>180</v>
      </c>
      <c r="L12" s="38"/>
      <c r="M12" s="37"/>
      <c r="N12" s="19"/>
      <c r="O12" s="16"/>
      <c r="P12" s="17"/>
      <c r="Q12" s="15"/>
      <c r="R12" s="857"/>
      <c r="S12" s="33" t="s">
        <v>180</v>
      </c>
      <c r="T12" s="38"/>
      <c r="U12" s="37"/>
      <c r="V12" s="19"/>
      <c r="W12" s="16"/>
      <c r="X12" s="17"/>
      <c r="Y12" s="15"/>
      <c r="Z12" s="860"/>
      <c r="AA12" s="18">
        <v>0.4</v>
      </c>
      <c r="AB12" s="33" t="s">
        <v>180</v>
      </c>
      <c r="AC12" s="23" t="s">
        <v>225</v>
      </c>
      <c r="AD12" s="19" t="s">
        <v>208</v>
      </c>
      <c r="AE12" s="19" t="s">
        <v>208</v>
      </c>
      <c r="AF12" s="16" t="s">
        <v>223</v>
      </c>
      <c r="AG12" s="17" t="s">
        <v>224</v>
      </c>
      <c r="AJ12" s="9"/>
      <c r="AK12" s="9"/>
      <c r="AL12" s="67"/>
      <c r="AM12" s="20"/>
      <c r="AN12" s="21"/>
      <c r="AO12" s="22"/>
      <c r="AP12" s="22"/>
      <c r="AQ12" s="22"/>
      <c r="AR12" s="22"/>
      <c r="AS12" s="22"/>
      <c r="AT12" s="67"/>
      <c r="AU12" s="67"/>
    </row>
    <row r="13" spans="1:47" ht="48.6" customHeight="1" thickBot="1" x14ac:dyDescent="0.3">
      <c r="A13" s="14" t="str">
        <f>'2 Contexto e Identificación'!A16</f>
        <v>R7</v>
      </c>
      <c r="B13" s="502" t="s">
        <v>395</v>
      </c>
      <c r="C13" s="501" t="str">
        <f>+'5 Mapa Calor Inherente'!C16</f>
        <v>Rara Vez</v>
      </c>
      <c r="D13" s="375" t="str">
        <f>+'5 Mapa Calor Inherente'!D16</f>
        <v>Menor</v>
      </c>
      <c r="E13" s="505" t="str">
        <f>+'5 Mapa Calor Inherente'!E16</f>
        <v>Leve</v>
      </c>
      <c r="F13" s="501" t="str">
        <f>+'7 Mapa Calor Residual'!C15</f>
        <v>Rara Vez</v>
      </c>
      <c r="G13" s="375" t="str">
        <f>+'7 Mapa Calor Residual'!D15</f>
        <v>Menor</v>
      </c>
      <c r="H13" s="506" t="str">
        <f>+'7 Mapa Calor Residual'!E15</f>
        <v>Leve</v>
      </c>
      <c r="I13" s="15"/>
      <c r="J13" s="858"/>
      <c r="K13" s="138" t="s">
        <v>183</v>
      </c>
      <c r="L13" s="39"/>
      <c r="M13" s="39"/>
      <c r="N13" s="25"/>
      <c r="O13" s="26"/>
      <c r="P13" s="27"/>
      <c r="Q13" s="15"/>
      <c r="R13" s="858"/>
      <c r="S13" s="138" t="s">
        <v>183</v>
      </c>
      <c r="T13" s="39"/>
      <c r="U13" s="39"/>
      <c r="V13" s="25"/>
      <c r="W13" s="26"/>
      <c r="X13" s="27"/>
      <c r="Y13" s="15"/>
      <c r="Z13" s="861"/>
      <c r="AA13" s="28">
        <v>0.2</v>
      </c>
      <c r="AB13" s="33" t="s">
        <v>183</v>
      </c>
      <c r="AC13" s="24" t="s">
        <v>225</v>
      </c>
      <c r="AD13" s="24" t="s">
        <v>225</v>
      </c>
      <c r="AE13" s="25" t="s">
        <v>208</v>
      </c>
      <c r="AF13" s="26" t="s">
        <v>223</v>
      </c>
      <c r="AG13" s="27" t="s">
        <v>224</v>
      </c>
      <c r="AJ13" s="9"/>
      <c r="AK13" s="9"/>
      <c r="AL13" s="67"/>
      <c r="AM13" s="20"/>
      <c r="AN13" s="21"/>
      <c r="AO13" s="22"/>
      <c r="AP13" s="22"/>
      <c r="AQ13" s="22"/>
      <c r="AR13" s="67"/>
      <c r="AS13" s="22"/>
      <c r="AT13" s="67"/>
      <c r="AU13" s="67"/>
    </row>
    <row r="14" spans="1:47" ht="71.25" customHeight="1" x14ac:dyDescent="0.25">
      <c r="A14" s="14" t="str">
        <f>'2 Contexto e Identificación'!A17</f>
        <v>R8</v>
      </c>
      <c r="B14" s="131" t="str">
        <f>+'2 Contexto e Identificación'!E17</f>
        <v>Posibilidad de recibir o solicitar cualquier dàdiva o beneficio a nombre propio o de terceros. Con el fin incumplir al seguimiento de informes de ley</v>
      </c>
      <c r="C14" s="501" t="str">
        <f>+'5 Mapa Calor Inherente'!C17</f>
        <v>Rara Vez</v>
      </c>
      <c r="D14" s="375" t="str">
        <f>+'5 Mapa Calor Inherente'!D17</f>
        <v>Menor</v>
      </c>
      <c r="E14" s="505" t="str">
        <f>+'5 Mapa Calor Inherente'!E17</f>
        <v>Leve</v>
      </c>
      <c r="F14" s="501" t="str">
        <f>+'7 Mapa Calor Residual'!C16</f>
        <v>Rara Vez</v>
      </c>
      <c r="G14" s="375" t="str">
        <f>+'7 Mapa Calor Residual'!D16</f>
        <v>Menor</v>
      </c>
      <c r="H14" s="506" t="str">
        <f>+'7 Mapa Calor Residual'!E16</f>
        <v>Leve</v>
      </c>
      <c r="I14" s="15"/>
      <c r="J14" s="15"/>
      <c r="K14" s="15"/>
      <c r="L14" s="15"/>
      <c r="M14" s="15"/>
      <c r="N14" s="15"/>
      <c r="O14" s="15"/>
      <c r="P14" s="15"/>
      <c r="Q14" s="15"/>
      <c r="R14" s="15"/>
      <c r="S14" s="15"/>
      <c r="T14" s="15"/>
      <c r="U14" s="15"/>
      <c r="V14" s="15"/>
      <c r="W14" s="15"/>
      <c r="X14" s="15"/>
      <c r="Y14" s="15"/>
      <c r="AJ14" s="9"/>
      <c r="AK14" s="9"/>
      <c r="AL14" s="67"/>
      <c r="AM14" s="20"/>
      <c r="AN14" s="21"/>
      <c r="AO14" s="22"/>
      <c r="AP14" s="22"/>
      <c r="AQ14" s="22"/>
      <c r="AR14" s="22"/>
      <c r="AS14" s="22"/>
      <c r="AT14" s="67"/>
      <c r="AU14" s="67"/>
    </row>
    <row r="15" spans="1:47" ht="60" customHeight="1" x14ac:dyDescent="0.25">
      <c r="A15" s="14" t="str">
        <f>'2 Contexto e Identificación'!A18</f>
        <v>R9</v>
      </c>
      <c r="B15" s="131" t="str">
        <f>+'2 Contexto e Identificación'!E18</f>
        <v>Posibilidad de recibir o solicitar cualquier dádiva o beneficio a nombre propio o de terceros Con el fin de  Emitir las Personerìas Jurìdicas de Edificios y Condominios en el Distrito de Santa Marta.</v>
      </c>
      <c r="C15" s="501" t="str">
        <f>+'5 Mapa Calor Inherente'!C18</f>
        <v>Rara Vez</v>
      </c>
      <c r="D15" s="375" t="s">
        <v>208</v>
      </c>
      <c r="E15" s="493" t="str">
        <f>+'5 Mapa Calor Inherente'!E18</f>
        <v>Moderado</v>
      </c>
      <c r="F15" s="501" t="str">
        <f>+'7 Mapa Calor Residual'!C17</f>
        <v>Rara Vez</v>
      </c>
      <c r="G15" s="375" t="s">
        <v>208</v>
      </c>
      <c r="H15" s="492" t="str">
        <f>+'7 Mapa Calor Residual'!E17</f>
        <v>Moderado</v>
      </c>
      <c r="I15" s="15"/>
      <c r="J15" s="15"/>
      <c r="K15" s="15"/>
      <c r="L15" s="15"/>
      <c r="M15" s="15"/>
      <c r="N15" s="15"/>
      <c r="O15" s="15"/>
      <c r="P15" s="15"/>
      <c r="Q15" s="15"/>
      <c r="R15" s="15"/>
      <c r="S15" s="15"/>
      <c r="T15" s="15"/>
      <c r="U15" s="15"/>
      <c r="V15" s="15"/>
      <c r="W15" s="15"/>
      <c r="X15" s="15"/>
      <c r="Y15" s="15"/>
      <c r="AC15" s="2"/>
      <c r="AE15" s="9"/>
      <c r="AF15" s="9"/>
      <c r="AG15" s="9"/>
      <c r="AH15" s="9"/>
      <c r="AI15" s="9"/>
      <c r="AJ15" s="9"/>
      <c r="AK15" s="9"/>
      <c r="AL15" s="67"/>
      <c r="AM15" s="20"/>
      <c r="AN15" s="67"/>
      <c r="AO15" s="21"/>
      <c r="AP15" s="21"/>
      <c r="AQ15" s="21"/>
      <c r="AR15" s="21"/>
      <c r="AS15" s="21"/>
      <c r="AT15" s="67"/>
      <c r="AU15" s="67"/>
    </row>
    <row r="16" spans="1:47" ht="62.25" customHeight="1" x14ac:dyDescent="0.25">
      <c r="A16" s="14" t="str">
        <f>'2 Contexto e Identificación'!A19</f>
        <v>R10</v>
      </c>
      <c r="B16" s="131" t="str">
        <f>+'2 Contexto e Identificación'!E19</f>
        <v>Posibilidad de recibir o solicitar cualquier dádiva o beneficio a nombre propio o de terceros Con el fin de  Emitir Actos Administrativos a terceros en Procesos de Pagos de sentencias.</v>
      </c>
      <c r="C16" s="501" t="str">
        <f>+'5 Mapa Calor Inherente'!C19</f>
        <v>Rara Vez</v>
      </c>
      <c r="D16" s="375" t="s">
        <v>208</v>
      </c>
      <c r="E16" s="493" t="str">
        <f>+'5 Mapa Calor Inherente'!E19</f>
        <v>Moderado</v>
      </c>
      <c r="F16" s="501" t="str">
        <f>+'7 Mapa Calor Residual'!C18</f>
        <v>Rara Vez</v>
      </c>
      <c r="G16" s="375" t="s">
        <v>208</v>
      </c>
      <c r="H16" s="492" t="str">
        <f>+'7 Mapa Calor Residual'!E18</f>
        <v>Moderado</v>
      </c>
      <c r="I16" s="15"/>
      <c r="J16" s="15"/>
      <c r="K16" s="15"/>
      <c r="L16" s="15"/>
      <c r="M16" s="15"/>
      <c r="N16" s="15"/>
      <c r="O16" s="15"/>
      <c r="P16" s="15"/>
      <c r="Q16" s="15"/>
      <c r="R16" s="15"/>
      <c r="S16" s="15"/>
      <c r="T16" s="15"/>
      <c r="U16" s="15"/>
      <c r="V16" s="15"/>
      <c r="W16" s="15"/>
      <c r="X16" s="15"/>
      <c r="Y16" s="15"/>
      <c r="AC16" s="42"/>
      <c r="AE16" s="9"/>
      <c r="AF16" s="9"/>
      <c r="AG16" s="9"/>
      <c r="AH16" s="9"/>
      <c r="AI16" s="9"/>
      <c r="AJ16" s="9"/>
      <c r="AK16" s="9"/>
      <c r="AL16" s="67"/>
      <c r="AM16" s="67"/>
      <c r="AN16" s="67"/>
      <c r="AO16" s="22"/>
      <c r="AP16" s="22"/>
      <c r="AQ16" s="22"/>
      <c r="AR16" s="22"/>
      <c r="AS16" s="22"/>
      <c r="AT16" s="67"/>
      <c r="AU16" s="67"/>
    </row>
    <row r="17" spans="1:47" ht="30.6" customHeight="1" x14ac:dyDescent="0.25">
      <c r="A17" s="14" t="str">
        <f>'2 Contexto e Identificación'!A20</f>
        <v>R9</v>
      </c>
      <c r="B17" s="131" t="str">
        <f>+'2 Contexto e Identificación'!E20</f>
        <v xml:space="preserve">  </v>
      </c>
      <c r="C17" s="134"/>
      <c r="D17" s="375"/>
      <c r="E17" s="76"/>
      <c r="F17" s="134"/>
      <c r="G17" s="375"/>
      <c r="H17" s="129"/>
      <c r="I17" s="15"/>
      <c r="J17" s="15"/>
      <c r="K17" s="15"/>
      <c r="L17" s="15"/>
      <c r="M17" s="15"/>
      <c r="N17" s="15"/>
      <c r="O17" s="15"/>
      <c r="P17" s="15"/>
      <c r="Q17" s="15"/>
      <c r="R17" s="15"/>
      <c r="S17" s="15"/>
      <c r="T17" s="15"/>
      <c r="U17" s="15"/>
      <c r="V17" s="15"/>
      <c r="W17" s="15"/>
      <c r="X17" s="15"/>
      <c r="Y17" s="15"/>
      <c r="AC17" s="30"/>
      <c r="AD17" s="9"/>
      <c r="AE17" s="9"/>
      <c r="AF17" s="9"/>
      <c r="AG17" s="9"/>
      <c r="AH17" s="9"/>
      <c r="AI17" s="9"/>
      <c r="AJ17" s="9"/>
      <c r="AK17" s="9"/>
      <c r="AL17" s="67"/>
      <c r="AM17" s="67"/>
      <c r="AN17" s="67"/>
      <c r="AO17" s="22"/>
      <c r="AP17" s="22"/>
      <c r="AQ17" s="22"/>
      <c r="AR17" s="22"/>
      <c r="AS17" s="22"/>
      <c r="AT17" s="67"/>
      <c r="AU17" s="67"/>
    </row>
    <row r="18" spans="1:47" ht="30.6" customHeight="1" x14ac:dyDescent="0.25">
      <c r="A18" s="14" t="str">
        <f>'2 Contexto e Identificación'!A21</f>
        <v>R10</v>
      </c>
      <c r="B18" s="131"/>
      <c r="C18" s="134"/>
      <c r="D18" s="375"/>
      <c r="E18" s="76"/>
      <c r="F18" s="134"/>
      <c r="G18" s="375"/>
      <c r="H18" s="129"/>
      <c r="I18" s="15"/>
      <c r="J18" s="15"/>
      <c r="K18" s="15"/>
      <c r="L18" s="15"/>
      <c r="M18" s="15"/>
      <c r="N18" s="15"/>
      <c r="O18" s="15"/>
      <c r="P18" s="15"/>
      <c r="Q18" s="15"/>
      <c r="R18" s="15"/>
      <c r="S18" s="15"/>
      <c r="T18" s="15"/>
      <c r="U18" s="15"/>
      <c r="V18" s="15"/>
      <c r="W18" s="15"/>
      <c r="X18" s="15"/>
      <c r="Y18" s="15"/>
      <c r="AB18" s="68"/>
      <c r="AC18" s="30"/>
      <c r="AD18" s="68"/>
      <c r="AE18" s="68"/>
      <c r="AF18" s="68"/>
      <c r="AG18" s="68"/>
      <c r="AH18" s="68"/>
      <c r="AI18" s="68"/>
      <c r="AJ18" s="68"/>
      <c r="AK18" s="68"/>
      <c r="AL18" s="67"/>
      <c r="AM18" s="67"/>
      <c r="AN18" s="82"/>
      <c r="AO18" s="82"/>
      <c r="AP18" s="82"/>
      <c r="AQ18" s="82"/>
      <c r="AR18" s="82"/>
      <c r="AS18" s="82"/>
      <c r="AT18" s="67"/>
      <c r="AU18" s="67"/>
    </row>
    <row r="19" spans="1:47" ht="30.6" customHeight="1" x14ac:dyDescent="0.25">
      <c r="A19" s="14" t="str">
        <f>'2 Contexto e Identificación'!A22</f>
        <v>R11</v>
      </c>
      <c r="B19" s="131" t="str">
        <f>+'2 Contexto e Identificación'!E22</f>
        <v xml:space="preserve">  </v>
      </c>
      <c r="C19" s="134"/>
      <c r="D19" s="375"/>
      <c r="E19" s="76"/>
      <c r="F19" s="134"/>
      <c r="G19" s="375"/>
      <c r="H19" s="129"/>
      <c r="I19" s="15"/>
      <c r="J19" s="15"/>
      <c r="K19" s="15"/>
      <c r="L19" s="15"/>
      <c r="M19" s="15"/>
      <c r="N19" s="15"/>
      <c r="O19" s="15"/>
      <c r="P19" s="15"/>
      <c r="Q19" s="15"/>
      <c r="R19" s="15"/>
      <c r="S19" s="15"/>
      <c r="T19" s="15"/>
      <c r="U19" s="15"/>
      <c r="V19" s="15"/>
      <c r="W19" s="15"/>
      <c r="X19" s="15"/>
      <c r="Y19" s="15"/>
      <c r="AB19" s="68"/>
      <c r="AC19" s="30"/>
      <c r="AJ19" s="68"/>
      <c r="AK19" s="68"/>
      <c r="AL19" s="67"/>
      <c r="AM19" s="67"/>
      <c r="AN19" s="67"/>
      <c r="AO19" s="22"/>
      <c r="AP19" s="22"/>
      <c r="AQ19" s="22"/>
      <c r="AR19" s="22"/>
      <c r="AS19" s="22"/>
      <c r="AT19" s="67"/>
      <c r="AU19" s="67"/>
    </row>
    <row r="20" spans="1:47" ht="30.6" customHeight="1" x14ac:dyDescent="0.25">
      <c r="A20" s="14" t="str">
        <f>'2 Contexto e Identificación'!A23</f>
        <v>R12</v>
      </c>
      <c r="B20" s="131"/>
      <c r="C20" s="134"/>
      <c r="D20" s="375"/>
      <c r="E20" s="76"/>
      <c r="F20" s="134"/>
      <c r="G20" s="375"/>
      <c r="H20" s="129"/>
      <c r="I20" s="15"/>
      <c r="J20" s="15"/>
      <c r="K20" s="15"/>
      <c r="L20" s="15"/>
      <c r="M20" s="15"/>
      <c r="N20" s="15"/>
      <c r="O20" s="15"/>
      <c r="P20" s="15"/>
      <c r="Q20" s="15"/>
      <c r="R20" s="15"/>
      <c r="S20" s="15"/>
      <c r="T20" s="15"/>
      <c r="U20" s="15"/>
      <c r="V20" s="15"/>
      <c r="W20" s="15"/>
      <c r="X20" s="15"/>
      <c r="Y20" s="15"/>
      <c r="Z20" s="69"/>
      <c r="AA20" s="69"/>
      <c r="AB20" s="68"/>
      <c r="AJ20" s="68"/>
      <c r="AK20" s="68"/>
      <c r="AL20" s="67"/>
      <c r="AM20" s="67"/>
      <c r="AN20" s="67"/>
      <c r="AO20" s="22"/>
      <c r="AP20" s="22"/>
      <c r="AQ20" s="22"/>
      <c r="AR20" s="22"/>
      <c r="AS20" s="22"/>
      <c r="AT20" s="67"/>
      <c r="AU20" s="67"/>
    </row>
    <row r="21" spans="1:47" ht="30.6" customHeight="1" x14ac:dyDescent="0.25">
      <c r="A21" s="14" t="str">
        <f>'2 Contexto e Identificación'!A24</f>
        <v>R13</v>
      </c>
      <c r="B21" s="131" t="str">
        <f>+'2 Contexto e Identificación'!E24</f>
        <v xml:space="preserve">  </v>
      </c>
      <c r="C21" s="134"/>
      <c r="D21" s="375"/>
      <c r="E21" s="76"/>
      <c r="F21" s="134"/>
      <c r="G21" s="375"/>
      <c r="H21" s="129"/>
      <c r="I21" s="15"/>
      <c r="J21" s="15"/>
      <c r="K21" s="15"/>
      <c r="L21" s="15"/>
      <c r="M21" s="15"/>
      <c r="N21" s="15"/>
      <c r="O21" s="15"/>
      <c r="P21" s="15"/>
      <c r="Q21" s="15"/>
      <c r="R21" s="15"/>
      <c r="S21" s="15"/>
      <c r="T21" s="15"/>
      <c r="U21" s="15"/>
      <c r="V21" s="15"/>
      <c r="W21" s="15"/>
      <c r="X21" s="15"/>
      <c r="Y21" s="15"/>
      <c r="Z21" s="69"/>
      <c r="AA21" s="69"/>
      <c r="AB21" s="70"/>
      <c r="AJ21" s="68"/>
      <c r="AK21" s="68"/>
      <c r="AL21" s="67"/>
      <c r="AM21" s="67"/>
      <c r="AN21" s="67"/>
      <c r="AO21" s="67"/>
      <c r="AP21" s="67"/>
      <c r="AQ21" s="67"/>
      <c r="AR21" s="67"/>
      <c r="AS21" s="22"/>
      <c r="AT21" s="67"/>
      <c r="AU21" s="67"/>
    </row>
    <row r="22" spans="1:47" ht="30.6" customHeight="1" x14ac:dyDescent="0.25">
      <c r="A22" s="14" t="str">
        <f>'2 Contexto e Identificación'!A25</f>
        <v>R14</v>
      </c>
      <c r="B22" s="131" t="str">
        <f>+'2 Contexto e Identificación'!E25</f>
        <v xml:space="preserve">  </v>
      </c>
      <c r="C22" s="134"/>
      <c r="D22" s="375"/>
      <c r="E22" s="76"/>
      <c r="F22" s="134"/>
      <c r="G22" s="375"/>
      <c r="H22" s="129"/>
      <c r="I22" s="15"/>
      <c r="J22" s="15"/>
      <c r="K22" s="15"/>
      <c r="L22" s="15"/>
      <c r="M22" s="15"/>
      <c r="N22" s="15"/>
      <c r="O22" s="15"/>
      <c r="P22" s="15"/>
      <c r="Q22" s="15"/>
      <c r="R22" s="15"/>
      <c r="S22" s="15"/>
      <c r="T22" s="15"/>
      <c r="U22" s="15"/>
      <c r="V22" s="15"/>
      <c r="W22" s="15"/>
      <c r="X22" s="15"/>
      <c r="Y22" s="15"/>
      <c r="Z22" s="69"/>
      <c r="AA22" s="69"/>
      <c r="AL22" s="67"/>
      <c r="AM22" s="71"/>
      <c r="AN22" s="71"/>
      <c r="AO22" s="71"/>
      <c r="AP22" s="71"/>
      <c r="AQ22" s="71"/>
      <c r="AR22" s="71"/>
      <c r="AS22" s="22"/>
      <c r="AT22" s="67"/>
      <c r="AU22" s="67"/>
    </row>
    <row r="23" spans="1:47" ht="30.6" customHeight="1" x14ac:dyDescent="0.25">
      <c r="A23" s="14" t="str">
        <f>'2 Contexto e Identificación'!A26</f>
        <v>R15</v>
      </c>
      <c r="B23" s="131" t="str">
        <f>+'2 Contexto e Identificación'!E26</f>
        <v xml:space="preserve">  </v>
      </c>
      <c r="C23" s="134"/>
      <c r="D23" s="375"/>
      <c r="E23" s="76"/>
      <c r="F23" s="134"/>
      <c r="G23" s="375"/>
      <c r="H23" s="129"/>
      <c r="I23" s="15"/>
      <c r="J23" s="15"/>
      <c r="K23" s="15"/>
      <c r="L23" s="15"/>
      <c r="M23" s="15"/>
      <c r="N23" s="15"/>
      <c r="O23" s="15"/>
      <c r="P23" s="15"/>
      <c r="Q23" s="15"/>
      <c r="R23" s="15"/>
      <c r="S23" s="15"/>
      <c r="T23" s="15"/>
      <c r="U23" s="15"/>
      <c r="V23" s="15"/>
      <c r="W23" s="15"/>
      <c r="X23" s="15"/>
      <c r="Y23" s="15"/>
      <c r="Z23" s="69"/>
      <c r="AA23" s="69"/>
      <c r="AL23" s="67"/>
      <c r="AM23" s="67"/>
      <c r="AN23" s="67"/>
      <c r="AO23" s="67"/>
      <c r="AP23" s="67"/>
      <c r="AQ23" s="67"/>
      <c r="AR23" s="67"/>
      <c r="AS23" s="22"/>
      <c r="AT23" s="67"/>
      <c r="AU23" s="67"/>
    </row>
    <row r="24" spans="1:47" ht="30.6" customHeight="1" x14ac:dyDescent="0.25">
      <c r="A24" s="14" t="str">
        <f>'2 Contexto e Identificación'!A27</f>
        <v>R16</v>
      </c>
      <c r="B24" s="131" t="str">
        <f>+'2 Contexto e Identificación'!E27</f>
        <v xml:space="preserve">  </v>
      </c>
      <c r="C24" s="134"/>
      <c r="D24" s="375"/>
      <c r="E24" s="76"/>
      <c r="F24" s="134"/>
      <c r="G24" s="375"/>
      <c r="H24" s="129"/>
      <c r="I24" s="15"/>
      <c r="J24" s="15"/>
      <c r="K24" s="15"/>
      <c r="L24" s="15"/>
      <c r="M24" s="15"/>
      <c r="N24" s="15"/>
      <c r="O24" s="15"/>
      <c r="P24" s="15"/>
      <c r="Q24" s="15"/>
      <c r="R24" s="15"/>
      <c r="S24" s="15"/>
      <c r="T24" s="15"/>
      <c r="U24" s="15"/>
      <c r="V24" s="15"/>
      <c r="W24" s="15"/>
      <c r="X24" s="15"/>
      <c r="Y24" s="15"/>
      <c r="AL24" s="67"/>
      <c r="AM24" s="67"/>
      <c r="AN24" s="67"/>
      <c r="AO24" s="67"/>
      <c r="AP24" s="67"/>
      <c r="AQ24" s="67"/>
      <c r="AR24" s="67"/>
      <c r="AS24" s="22"/>
      <c r="AT24" s="67"/>
      <c r="AU24" s="67"/>
    </row>
    <row r="25" spans="1:47" ht="30.6" customHeight="1" x14ac:dyDescent="0.25">
      <c r="A25" s="14" t="str">
        <f>'2 Contexto e Identificación'!A28</f>
        <v>R17</v>
      </c>
      <c r="B25" s="131" t="str">
        <f>+'2 Contexto e Identificación'!E28</f>
        <v xml:space="preserve">  </v>
      </c>
      <c r="C25" s="134"/>
      <c r="D25" s="375"/>
      <c r="E25" s="76"/>
      <c r="F25" s="134"/>
      <c r="G25" s="375"/>
      <c r="H25" s="129"/>
      <c r="I25" s="15"/>
      <c r="J25" s="15"/>
      <c r="K25" s="15"/>
      <c r="L25" s="15"/>
      <c r="M25" s="15"/>
      <c r="N25" s="15"/>
      <c r="O25" s="15"/>
      <c r="P25" s="15"/>
      <c r="Q25" s="15"/>
      <c r="R25" s="15"/>
      <c r="S25" s="15"/>
      <c r="T25" s="15"/>
      <c r="U25" s="15"/>
      <c r="V25" s="15"/>
      <c r="W25" s="15"/>
      <c r="X25" s="15"/>
      <c r="Y25" s="15"/>
    </row>
    <row r="26" spans="1:47" ht="30.6" customHeight="1" x14ac:dyDescent="0.25">
      <c r="A26" s="14" t="str">
        <f>'2 Contexto e Identificación'!A29</f>
        <v>R18</v>
      </c>
      <c r="B26" s="131" t="str">
        <f>+'2 Contexto e Identificación'!E29</f>
        <v xml:space="preserve">  </v>
      </c>
      <c r="C26" s="134"/>
      <c r="D26" s="375"/>
      <c r="E26" s="76"/>
      <c r="F26" s="134"/>
      <c r="G26" s="375"/>
      <c r="H26" s="129"/>
      <c r="I26" s="15"/>
      <c r="J26" s="15"/>
      <c r="K26" s="15"/>
      <c r="L26" s="15"/>
      <c r="M26" s="15"/>
      <c r="N26" s="15"/>
      <c r="O26" s="15"/>
      <c r="P26" s="15"/>
      <c r="Q26" s="15"/>
      <c r="R26" s="15"/>
      <c r="S26" s="15"/>
      <c r="T26" s="15"/>
      <c r="U26" s="15"/>
      <c r="V26" s="15"/>
      <c r="W26" s="15"/>
      <c r="X26" s="15"/>
      <c r="Y26" s="15"/>
    </row>
    <row r="27" spans="1:47" ht="30.6" customHeight="1" x14ac:dyDescent="0.25">
      <c r="A27" s="14" t="str">
        <f>'2 Contexto e Identificación'!A30</f>
        <v>R19</v>
      </c>
      <c r="B27" s="131" t="str">
        <f>+'2 Contexto e Identificación'!E30</f>
        <v xml:space="preserve">  </v>
      </c>
      <c r="C27" s="134"/>
      <c r="D27" s="375"/>
      <c r="E27" s="76"/>
      <c r="F27" s="134"/>
      <c r="G27" s="375"/>
      <c r="H27" s="129"/>
      <c r="I27" s="15"/>
      <c r="J27" s="15"/>
      <c r="K27" s="15"/>
      <c r="L27" s="15"/>
      <c r="M27" s="15"/>
      <c r="N27" s="15"/>
      <c r="O27" s="15"/>
      <c r="P27" s="15"/>
      <c r="Q27" s="15"/>
      <c r="R27" s="15"/>
      <c r="S27" s="15"/>
      <c r="T27" s="15"/>
      <c r="U27" s="15"/>
      <c r="V27" s="15"/>
      <c r="W27" s="15"/>
      <c r="X27" s="15"/>
      <c r="Y27" s="15"/>
    </row>
    <row r="28" spans="1:47" ht="42.6" customHeight="1" thickBot="1" x14ac:dyDescent="0.3">
      <c r="A28" s="63" t="str">
        <f>'2 Contexto e Identificación'!A31</f>
        <v>R20</v>
      </c>
      <c r="B28" s="132" t="str">
        <f>+'2 Contexto e Identificación'!E31</f>
        <v xml:space="preserve">  </v>
      </c>
      <c r="C28" s="135"/>
      <c r="D28" s="376"/>
      <c r="E28" s="77"/>
      <c r="F28" s="135"/>
      <c r="G28" s="376"/>
      <c r="H28" s="130"/>
      <c r="I28" s="15"/>
      <c r="J28" s="15"/>
      <c r="K28" s="15"/>
      <c r="L28" s="15"/>
      <c r="M28" s="15"/>
      <c r="N28" s="15"/>
      <c r="O28" s="15"/>
      <c r="P28" s="15"/>
      <c r="Q28" s="15"/>
      <c r="R28" s="15"/>
      <c r="S28" s="15"/>
      <c r="T28" s="15"/>
      <c r="U28" s="15"/>
      <c r="V28" s="15"/>
      <c r="W28" s="15"/>
      <c r="X28" s="15"/>
      <c r="Y28" s="15"/>
    </row>
    <row r="29" spans="1:47" ht="14.45" customHeight="1" x14ac:dyDescent="0.25">
      <c r="B29" s="5"/>
      <c r="C29" s="5"/>
      <c r="D29" s="5"/>
      <c r="E29" s="5"/>
      <c r="G29" s="34"/>
      <c r="H29" s="5"/>
      <c r="I29" s="5"/>
      <c r="J29" s="5"/>
      <c r="K29" s="5"/>
      <c r="L29" s="5"/>
      <c r="M29" s="5"/>
      <c r="N29" s="5"/>
      <c r="O29" s="5"/>
      <c r="P29" s="5"/>
      <c r="Q29" s="5"/>
      <c r="R29" s="5"/>
      <c r="S29" s="5"/>
      <c r="T29" s="5"/>
      <c r="U29" s="5"/>
      <c r="V29" s="5"/>
      <c r="W29" s="5"/>
      <c r="X29" s="5"/>
      <c r="Y29" s="5"/>
      <c r="AJ29" s="10"/>
      <c r="AK29" s="10"/>
      <c r="AL29" s="10"/>
      <c r="AM29" s="10"/>
      <c r="AN29" s="10"/>
      <c r="AO29" s="5"/>
      <c r="AP29" s="5"/>
      <c r="AQ29" s="5"/>
      <c r="AR29" s="5"/>
      <c r="AS29" s="5"/>
    </row>
    <row r="30" spans="1:47" ht="39" customHeight="1" x14ac:dyDescent="0.25">
      <c r="B30" s="5"/>
      <c r="C30" s="5"/>
      <c r="D30" s="5"/>
      <c r="E30" s="5"/>
      <c r="G30" s="34"/>
      <c r="H30" s="5"/>
      <c r="I30" s="5"/>
      <c r="J30" s="5"/>
      <c r="K30" s="5"/>
      <c r="L30" s="5"/>
      <c r="M30" s="5"/>
      <c r="N30" s="5"/>
      <c r="O30" s="5"/>
      <c r="P30" s="5"/>
      <c r="Q30" s="5"/>
      <c r="R30" s="5"/>
      <c r="S30" s="5"/>
      <c r="T30" s="5"/>
      <c r="U30" s="5"/>
      <c r="V30" s="5"/>
      <c r="W30" s="5"/>
      <c r="X30" s="5"/>
      <c r="Y30" s="5"/>
      <c r="AJ30" s="10"/>
      <c r="AK30" s="10"/>
      <c r="AL30" s="10"/>
      <c r="AM30" s="10"/>
      <c r="AN30" s="10"/>
      <c r="AO30" s="5"/>
      <c r="AP30" s="5"/>
      <c r="AQ30" s="5"/>
      <c r="AR30" s="5"/>
      <c r="AS30" s="5"/>
    </row>
    <row r="31" spans="1:47" ht="19.5" customHeight="1" x14ac:dyDescent="0.25">
      <c r="B31" s="5"/>
      <c r="C31" s="5"/>
      <c r="D31" s="5"/>
      <c r="E31" s="5"/>
      <c r="G31" s="34"/>
      <c r="H31" s="5"/>
      <c r="I31" s="5"/>
      <c r="J31" s="5"/>
      <c r="K31" s="5"/>
      <c r="L31" s="5"/>
      <c r="M31" s="5"/>
      <c r="N31" s="5"/>
      <c r="O31" s="5"/>
      <c r="P31" s="5"/>
      <c r="Q31" s="5"/>
      <c r="R31" s="5"/>
      <c r="S31" s="5"/>
      <c r="T31" s="5"/>
      <c r="U31" s="5"/>
      <c r="V31" s="5"/>
      <c r="W31" s="5"/>
      <c r="X31" s="5"/>
      <c r="Y31" s="5"/>
      <c r="AJ31" s="10"/>
      <c r="AK31" s="10"/>
      <c r="AL31" s="10"/>
      <c r="AM31" s="10"/>
      <c r="AN31" s="10"/>
      <c r="AO31" s="5"/>
      <c r="AP31" s="5"/>
      <c r="AQ31" s="5"/>
      <c r="AR31" s="5"/>
      <c r="AS31" s="5"/>
    </row>
    <row r="32" spans="1:47" ht="19.5" customHeight="1" x14ac:dyDescent="0.25">
      <c r="B32" s="5"/>
      <c r="C32" s="5"/>
      <c r="D32" s="5"/>
      <c r="E32" s="5"/>
      <c r="G32" s="34"/>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19.5" customHeight="1" x14ac:dyDescent="0.25">
      <c r="F33" s="34"/>
      <c r="G33" s="34"/>
      <c r="AJ33" s="10"/>
      <c r="AK33" s="10"/>
      <c r="AL33" s="10"/>
      <c r="AM33" s="10"/>
      <c r="AN33" s="10"/>
    </row>
    <row r="34" spans="6:40" s="5" customFormat="1" ht="19.5" customHeight="1" x14ac:dyDescent="0.25">
      <c r="F34" s="34"/>
      <c r="G34" s="34"/>
      <c r="AJ34" s="10"/>
      <c r="AK34" s="10"/>
      <c r="AL34" s="10"/>
      <c r="AM34" s="10"/>
      <c r="AN34" s="10"/>
    </row>
    <row r="35" spans="6:40" s="5" customFormat="1" ht="19.5" customHeight="1" x14ac:dyDescent="0.25">
      <c r="F35" s="34"/>
      <c r="G35" s="34"/>
      <c r="AJ35" s="10"/>
      <c r="AK35" s="10"/>
      <c r="AL35" s="10"/>
      <c r="AM35" s="10"/>
      <c r="AN35" s="10"/>
    </row>
  </sheetData>
  <sheetProtection formatColumns="0" formatRows="0" sort="0" autoFilter="0" pivotTables="0"/>
  <dataConsolidate/>
  <mergeCells count="16">
    <mergeCell ref="F7:H7"/>
    <mergeCell ref="T7:X7"/>
    <mergeCell ref="R9:R13"/>
    <mergeCell ref="Z9:Z13"/>
    <mergeCell ref="C7:E7"/>
    <mergeCell ref="L7:P7"/>
    <mergeCell ref="J9:J13"/>
    <mergeCell ref="R6:X6"/>
    <mergeCell ref="AE6:AG6"/>
    <mergeCell ref="J6:P6"/>
    <mergeCell ref="A1:B3"/>
    <mergeCell ref="F1:H1"/>
    <mergeCell ref="F2:H2"/>
    <mergeCell ref="F3:H3"/>
    <mergeCell ref="C1:E1"/>
    <mergeCell ref="C2:E3"/>
  </mergeCells>
  <conditionalFormatting sqref="C9:C28">
    <cfRule type="cellIs" dxfId="1501" priority="37" operator="equal">
      <formula>#REF!</formula>
    </cfRule>
    <cfRule type="cellIs" dxfId="1500" priority="38" operator="equal">
      <formula>#REF!</formula>
    </cfRule>
    <cfRule type="cellIs" dxfId="1499" priority="39" operator="equal">
      <formula>#REF!</formula>
    </cfRule>
    <cfRule type="cellIs" dxfId="1498" priority="40" operator="equal">
      <formula>#REF!</formula>
    </cfRule>
  </conditionalFormatting>
  <conditionalFormatting sqref="C9:E28">
    <cfRule type="cellIs" dxfId="1497" priority="3" operator="equal">
      <formula>#REF!</formula>
    </cfRule>
  </conditionalFormatting>
  <conditionalFormatting sqref="D9:D28">
    <cfRule type="cellIs" dxfId="1496" priority="1" operator="equal">
      <formula>#REF!</formula>
    </cfRule>
    <cfRule type="cellIs" dxfId="1495" priority="2" operator="equal">
      <formula>#REF!</formula>
    </cfRule>
  </conditionalFormatting>
  <conditionalFormatting sqref="E9:E28">
    <cfRule type="cellIs" dxfId="1494" priority="44" operator="equal">
      <formula>#REF!</formula>
    </cfRule>
  </conditionalFormatting>
  <conditionalFormatting sqref="E9:F28">
    <cfRule type="cellIs" dxfId="1493" priority="42" operator="equal">
      <formula>#REF!</formula>
    </cfRule>
    <cfRule type="cellIs" dxfId="1492" priority="43" operator="equal">
      <formula>#REF!</formula>
    </cfRule>
  </conditionalFormatting>
  <conditionalFormatting sqref="F9:F28">
    <cfRule type="cellIs" dxfId="1491" priority="139" operator="equal">
      <formula>#REF!</formula>
    </cfRule>
    <cfRule type="cellIs" dxfId="1490" priority="140" operator="equal">
      <formula>#REF!</formula>
    </cfRule>
  </conditionalFormatting>
  <conditionalFormatting sqref="F9:H28">
    <cfRule type="cellIs" dxfId="1489" priority="9" operator="equal">
      <formula>#REF!</formula>
    </cfRule>
  </conditionalFormatting>
  <conditionalFormatting sqref="G9:G28">
    <cfRule type="cellIs" dxfId="1488" priority="7" operator="equal">
      <formula>#REF!</formula>
    </cfRule>
    <cfRule type="cellIs" dxfId="1487" priority="8" operator="equal">
      <formula>#REF!</formula>
    </cfRule>
  </conditionalFormatting>
  <conditionalFormatting sqref="H9:H28">
    <cfRule type="cellIs" dxfId="1486" priority="144" operator="equal">
      <formula>#REF!</formula>
    </cfRule>
    <cfRule type="cellIs" dxfId="1485" priority="142" operator="equal">
      <formula>#REF!</formula>
    </cfRule>
    <cfRule type="cellIs" dxfId="1484" priority="143" operator="equal">
      <formula>#REF!</formula>
    </cfRule>
  </conditionalFormatting>
  <conditionalFormatting sqref="K9:K13">
    <cfRule type="cellIs" dxfId="1483" priority="28" operator="equal">
      <formula>#REF!</formula>
    </cfRule>
    <cfRule type="cellIs" dxfId="1482" priority="29" operator="equal">
      <formula>#REF!</formula>
    </cfRule>
    <cfRule type="cellIs" dxfId="1481" priority="30" operator="equal">
      <formula>#REF!</formula>
    </cfRule>
    <cfRule type="cellIs" dxfId="1480" priority="31" operator="equal">
      <formula>#REF!</formula>
    </cfRule>
    <cfRule type="cellIs" dxfId="1479" priority="32" operator="equal">
      <formula>#REF!</formula>
    </cfRule>
  </conditionalFormatting>
  <conditionalFormatting sqref="N8:P8">
    <cfRule type="cellIs" dxfId="1478" priority="19" operator="equal">
      <formula>#REF!</formula>
    </cfRule>
    <cfRule type="cellIs" dxfId="1477" priority="20" operator="equal">
      <formula>#REF!</formula>
    </cfRule>
    <cfRule type="cellIs" dxfId="1476" priority="21" operator="equal">
      <formula>#REF!</formula>
    </cfRule>
  </conditionalFormatting>
  <conditionalFormatting sqref="S9:S13">
    <cfRule type="cellIs" dxfId="1475" priority="131" operator="equal">
      <formula>#REF!</formula>
    </cfRule>
    <cfRule type="cellIs" dxfId="1474" priority="132" operator="equal">
      <formula>#REF!</formula>
    </cfRule>
    <cfRule type="cellIs" dxfId="1473" priority="128" operator="equal">
      <formula>#REF!</formula>
    </cfRule>
    <cfRule type="cellIs" dxfId="1472" priority="129" operator="equal">
      <formula>#REF!</formula>
    </cfRule>
    <cfRule type="cellIs" dxfId="1471" priority="130" operator="equal">
      <formula>#REF!</formula>
    </cfRule>
  </conditionalFormatting>
  <conditionalFormatting sqref="V8:X8">
    <cfRule type="cellIs" dxfId="1470" priority="119" operator="equal">
      <formula>#REF!</formula>
    </cfRule>
    <cfRule type="cellIs" dxfId="1469" priority="120" operator="equal">
      <formula>#REF!</formula>
    </cfRule>
    <cfRule type="cellIs" dxfId="1468" priority="121" operator="equal">
      <formula>#REF!</formula>
    </cfRule>
  </conditionalFormatting>
  <conditionalFormatting sqref="AB9:AB13">
    <cfRule type="cellIs" dxfId="1467" priority="114" operator="equal">
      <formula>#REF!</formula>
    </cfRule>
    <cfRule type="cellIs" dxfId="1466" priority="115" operator="equal">
      <formula>#REF!</formula>
    </cfRule>
    <cfRule type="cellIs" dxfId="1465" priority="116" operator="equal">
      <formula>#REF!</formula>
    </cfRule>
    <cfRule type="cellIs" dxfId="1464" priority="117" operator="equal">
      <formula>#REF!</formula>
    </cfRule>
    <cfRule type="cellIs" dxfId="1463" priority="118" operator="equal">
      <formula>#REF!</formula>
    </cfRule>
  </conditionalFormatting>
  <conditionalFormatting sqref="AE8:AG8">
    <cfRule type="cellIs" dxfId="1462" priority="106" operator="equal">
      <formula>#REF!</formula>
    </cfRule>
    <cfRule type="cellIs" dxfId="1461" priority="107" operator="equal">
      <formula>#REF!</formula>
    </cfRule>
    <cfRule type="cellIs" dxfId="1460" priority="105" operator="equal">
      <formula>#REF!</formula>
    </cfRule>
  </conditionalFormatting>
  <dataValidations count="3">
    <dataValidation type="list" allowBlank="1" showInputMessage="1" showErrorMessage="1" sqref="JM9:JS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8" xr:uid="{00000000-0002-0000-0700-000001000000}"/>
    <dataValidation allowBlank="1" showInputMessage="1" showErrorMessage="1" prompt="Es la materialización del riesgo y las consecuencias de su aparición. Su escala es: 5 bajo impacto, 10 medio, 20 alto impacto._x000a_" sqref="JM8:JS8"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347"/>
  <sheetViews>
    <sheetView showGridLines="0" tabSelected="1" zoomScale="90" zoomScaleNormal="90" workbookViewId="0">
      <selection activeCell="H3" sqref="H3"/>
    </sheetView>
  </sheetViews>
  <sheetFormatPr baseColWidth="10" defaultColWidth="14.28515625" defaultRowHeight="12" x14ac:dyDescent="0.25"/>
  <cols>
    <col min="1" max="1" width="13.42578125" style="55" customWidth="1"/>
    <col min="2" max="2" width="34.5703125" style="56" customWidth="1"/>
    <col min="3" max="3" width="42" style="57" customWidth="1"/>
    <col min="4" max="4" width="26.140625" style="58" customWidth="1"/>
    <col min="5" max="5" width="10.5703125" style="58" customWidth="1"/>
    <col min="6" max="6" width="9" style="59" customWidth="1"/>
    <col min="7" max="7" width="18.85546875" style="59" customWidth="1"/>
    <col min="8" max="8" width="8.85546875" style="56" customWidth="1"/>
    <col min="9" max="9" width="60.5703125" style="56" customWidth="1"/>
    <col min="10" max="10" width="14.5703125" style="57" customWidth="1"/>
    <col min="11" max="11" width="9.85546875" style="58" customWidth="1"/>
    <col min="12" max="12" width="11.28515625" style="58" customWidth="1"/>
    <col min="13" max="13" width="16.5703125" style="56" customWidth="1"/>
    <col min="14" max="14" width="39.140625" style="56" customWidth="1"/>
    <col min="15" max="15" width="29.85546875" style="56" customWidth="1"/>
    <col min="16" max="16" width="23.85546875" style="56" customWidth="1"/>
    <col min="17" max="17" width="20.42578125" style="218" customWidth="1"/>
    <col min="18" max="18" width="27.85546875" style="219" customWidth="1"/>
    <col min="19" max="19" width="33.28515625" style="56" customWidth="1"/>
    <col min="20" max="20" width="23.42578125" style="56" customWidth="1"/>
    <col min="21" max="21" width="31.7109375" style="56" customWidth="1"/>
    <col min="22" max="22" width="33.42578125" style="56" customWidth="1"/>
    <col min="23" max="23" width="26.28515625" style="56" customWidth="1"/>
    <col min="24" max="25" width="15.42578125" style="56" customWidth="1"/>
    <col min="26" max="29" width="11.42578125" style="55" customWidth="1"/>
    <col min="30" max="30" width="5.5703125" style="55" bestFit="1" customWidth="1"/>
    <col min="31" max="31" width="26.85546875" style="55" customWidth="1"/>
    <col min="32" max="36" width="22.85546875" style="56" customWidth="1"/>
    <col min="37" max="37" width="23.42578125" style="55" customWidth="1"/>
    <col min="38" max="265" width="11.42578125" style="55" customWidth="1"/>
    <col min="266" max="266" width="12.7109375" style="55" customWidth="1"/>
    <col min="267" max="267" width="47" style="55" customWidth="1"/>
    <col min="268" max="268" width="35" style="55" customWidth="1"/>
    <col min="269" max="16384" width="14.28515625" style="55"/>
  </cols>
  <sheetData>
    <row r="1" spans="1:38" s="172" customFormat="1" ht="28.5" customHeight="1" thickBot="1" x14ac:dyDescent="0.25">
      <c r="A1" s="702"/>
      <c r="B1" s="703"/>
      <c r="C1" s="447" t="s">
        <v>311</v>
      </c>
      <c r="D1" s="460" t="s">
        <v>321</v>
      </c>
      <c r="E1" s="238"/>
      <c r="F1" s="364"/>
      <c r="G1" s="364"/>
      <c r="J1" s="48"/>
      <c r="K1" s="235"/>
      <c r="L1" s="238"/>
      <c r="R1" s="173"/>
      <c r="T1" s="174"/>
      <c r="U1" s="174"/>
      <c r="AF1" s="175"/>
      <c r="AG1" s="175"/>
      <c r="AH1" s="175"/>
      <c r="AI1" s="175"/>
      <c r="AJ1" s="175"/>
    </row>
    <row r="2" spans="1:38" s="172" customFormat="1" ht="28.5" customHeight="1" thickBot="1" x14ac:dyDescent="0.25">
      <c r="A2" s="704"/>
      <c r="B2" s="705"/>
      <c r="C2" s="708" t="s">
        <v>305</v>
      </c>
      <c r="D2" s="460" t="s">
        <v>306</v>
      </c>
      <c r="E2" s="237"/>
      <c r="F2" s="234"/>
      <c r="G2" s="234"/>
      <c r="J2" s="48"/>
      <c r="K2" s="235"/>
      <c r="L2" s="237"/>
      <c r="M2" s="51"/>
      <c r="N2" s="51"/>
      <c r="O2" s="51"/>
      <c r="P2" s="51"/>
      <c r="Q2" s="176"/>
      <c r="R2" s="177"/>
      <c r="S2" s="51"/>
      <c r="T2" s="51"/>
      <c r="U2" s="51"/>
      <c r="V2" s="51"/>
      <c r="W2" s="51"/>
      <c r="X2" s="51"/>
      <c r="Y2" s="51"/>
      <c r="AF2" s="175"/>
      <c r="AG2" s="175"/>
      <c r="AH2" s="175"/>
      <c r="AI2" s="175"/>
      <c r="AJ2" s="175"/>
    </row>
    <row r="3" spans="1:38" s="172" customFormat="1" ht="31.9" customHeight="1" thickBot="1" x14ac:dyDescent="0.25">
      <c r="A3" s="706"/>
      <c r="B3" s="707"/>
      <c r="C3" s="709"/>
      <c r="D3" s="460" t="s">
        <v>317</v>
      </c>
      <c r="H3" s="46"/>
      <c r="I3" s="772"/>
      <c r="J3" s="48"/>
      <c r="K3" s="235"/>
      <c r="L3" s="237"/>
      <c r="M3" s="51"/>
      <c r="N3" s="51"/>
      <c r="O3" s="51"/>
      <c r="P3" s="51"/>
      <c r="Q3" s="176"/>
      <c r="R3" s="177"/>
      <c r="S3" s="51"/>
      <c r="T3" s="51"/>
      <c r="U3" s="51"/>
      <c r="V3" s="51"/>
      <c r="W3" s="51"/>
      <c r="X3" s="51"/>
      <c r="Y3" s="51"/>
      <c r="AF3" s="175"/>
      <c r="AG3" s="175"/>
      <c r="AH3" s="175"/>
      <c r="AI3" s="175"/>
      <c r="AJ3" s="175"/>
    </row>
    <row r="4" spans="1:38" s="172" customFormat="1" ht="31.9" customHeight="1" x14ac:dyDescent="0.2">
      <c r="A4" s="452"/>
      <c r="B4" s="452"/>
      <c r="C4" s="276"/>
      <c r="D4" s="167"/>
      <c r="H4" s="46"/>
      <c r="I4" s="772"/>
      <c r="J4" s="48"/>
      <c r="K4" s="235"/>
      <c r="L4" s="237"/>
      <c r="M4" s="51"/>
      <c r="N4" s="51"/>
      <c r="O4" s="51"/>
      <c r="P4" s="51"/>
      <c r="Q4" s="176"/>
      <c r="R4" s="177"/>
      <c r="S4" s="51"/>
      <c r="T4" s="51"/>
      <c r="U4" s="51"/>
      <c r="V4" s="51"/>
      <c r="W4" s="51"/>
      <c r="X4" s="51"/>
      <c r="Y4" s="51"/>
      <c r="AF4" s="175"/>
      <c r="AG4" s="175"/>
      <c r="AH4" s="175"/>
      <c r="AI4" s="175"/>
      <c r="AJ4" s="175"/>
    </row>
    <row r="5" spans="1:38" s="172" customFormat="1" ht="20.25" customHeight="1" x14ac:dyDescent="0.2">
      <c r="A5" s="49" t="s">
        <v>125</v>
      </c>
      <c r="B5" s="64" t="str">
        <f>+IF('2 Contexto e Identificación'!$B$5="","",'2 Contexto e Identificación'!$B$5)</f>
        <v>ALCALDÍA DISTRITAL DE SANTA MARTA</v>
      </c>
      <c r="C5" s="44" t="str">
        <f>+'2 Contexto e Identificación'!$E$5</f>
        <v>Elaboración o Actualización:</v>
      </c>
      <c r="D5" s="45" t="str">
        <f>+IF('2 Contexto e Identificación'!$F$5="","",'2 Contexto e Identificación'!$F$5)</f>
        <v xml:space="preserve">Secretarìa de Planeaciòn </v>
      </c>
      <c r="I5" s="772"/>
      <c r="J5" s="238"/>
      <c r="K5" s="238"/>
      <c r="L5" s="238"/>
      <c r="Q5" s="174"/>
      <c r="R5" s="173"/>
      <c r="AF5" s="175"/>
      <c r="AG5" s="175"/>
      <c r="AH5" s="175"/>
      <c r="AI5" s="175"/>
      <c r="AJ5" s="175"/>
    </row>
    <row r="6" spans="1:38" s="172" customFormat="1" ht="22.5" customHeight="1" x14ac:dyDescent="0.2">
      <c r="A6" s="145" t="str">
        <f>+'2 Contexto e Identificación'!$C$6</f>
        <v>Vigencia del:</v>
      </c>
      <c r="B6" s="279" t="str">
        <f>+IF('2 Contexto e Identificación'!$D$6="","",'2 Contexto e Identificación'!$D$6)</f>
        <v>30/012023</v>
      </c>
      <c r="C6" s="146" t="s">
        <v>127</v>
      </c>
      <c r="D6" s="279">
        <f>+IF('2 Contexto e Identificación'!$F$6="","",'2 Contexto e Identificación'!$F$6)</f>
        <v>45289</v>
      </c>
      <c r="I6" s="772"/>
      <c r="K6" s="238"/>
      <c r="L6" s="238"/>
      <c r="Q6" s="174"/>
      <c r="R6" s="173"/>
      <c r="AF6" s="175"/>
      <c r="AG6" s="175"/>
      <c r="AH6" s="175"/>
      <c r="AI6" s="175"/>
      <c r="AJ6" s="175"/>
    </row>
    <row r="7" spans="1:38" s="172" customFormat="1" ht="5.45" customHeight="1" x14ac:dyDescent="0.2">
      <c r="A7" s="51"/>
      <c r="B7" s="143"/>
      <c r="C7" s="144"/>
      <c r="D7" s="237"/>
      <c r="E7" s="240"/>
      <c r="F7" s="239"/>
      <c r="G7" s="239"/>
      <c r="H7" s="239"/>
      <c r="I7" s="239"/>
      <c r="J7" s="144"/>
      <c r="K7" s="237"/>
      <c r="L7" s="240"/>
      <c r="Q7" s="174"/>
      <c r="R7" s="173"/>
      <c r="AF7" s="175"/>
      <c r="AG7" s="175"/>
      <c r="AH7" s="175"/>
      <c r="AI7" s="175"/>
      <c r="AJ7" s="175"/>
    </row>
    <row r="8" spans="1:38" s="172" customFormat="1" ht="5.45" customHeight="1" thickBot="1" x14ac:dyDescent="0.25">
      <c r="A8" s="51"/>
      <c r="B8" s="143"/>
      <c r="C8" s="144"/>
      <c r="D8" s="237"/>
      <c r="E8" s="240"/>
      <c r="F8" s="239"/>
      <c r="G8" s="239"/>
      <c r="H8" s="239"/>
      <c r="I8" s="239"/>
      <c r="J8" s="144"/>
      <c r="K8" s="237"/>
      <c r="L8" s="240"/>
      <c r="Q8" s="174"/>
      <c r="R8" s="173"/>
      <c r="AF8" s="175"/>
      <c r="AG8" s="175"/>
      <c r="AH8" s="175"/>
      <c r="AI8" s="175"/>
      <c r="AJ8" s="175"/>
    </row>
    <row r="9" spans="1:38" ht="80.25" customHeight="1" x14ac:dyDescent="0.25">
      <c r="A9" s="51"/>
      <c r="B9" s="51"/>
      <c r="C9" s="890" t="s">
        <v>219</v>
      </c>
      <c r="D9" s="891"/>
      <c r="E9" s="892"/>
      <c r="F9" s="51"/>
      <c r="G9" s="51"/>
      <c r="H9" s="51"/>
      <c r="I9" s="51"/>
      <c r="J9" s="890" t="s">
        <v>251</v>
      </c>
      <c r="K9" s="891"/>
      <c r="L9" s="892"/>
      <c r="M9" s="51"/>
      <c r="N9" s="897" t="s">
        <v>107</v>
      </c>
      <c r="O9" s="898"/>
      <c r="P9" s="898"/>
      <c r="Q9" s="898"/>
      <c r="R9" s="159" t="s">
        <v>252</v>
      </c>
      <c r="S9" s="51"/>
      <c r="T9" s="897" t="s">
        <v>278</v>
      </c>
      <c r="U9" s="898"/>
      <c r="V9" s="899"/>
      <c r="W9" s="51"/>
      <c r="X9" s="51"/>
      <c r="Y9" s="51"/>
      <c r="Z9" s="178"/>
      <c r="AA9" s="178"/>
      <c r="AB9" s="178"/>
      <c r="AC9" s="178"/>
      <c r="AD9" s="178"/>
      <c r="AE9" s="178"/>
    </row>
    <row r="10" spans="1:38" ht="42" customHeight="1" x14ac:dyDescent="0.2">
      <c r="A10" s="141" t="s">
        <v>231</v>
      </c>
      <c r="B10" s="141" t="s">
        <v>232</v>
      </c>
      <c r="C10" s="147" t="s">
        <v>94</v>
      </c>
      <c r="D10" s="147" t="s">
        <v>96</v>
      </c>
      <c r="E10" s="147" t="s">
        <v>220</v>
      </c>
      <c r="F10" s="49"/>
      <c r="G10" s="49" t="s">
        <v>59</v>
      </c>
      <c r="H10" s="49"/>
      <c r="I10" s="49" t="s">
        <v>61</v>
      </c>
      <c r="J10" s="147" t="s">
        <v>94</v>
      </c>
      <c r="K10" s="147" t="s">
        <v>96</v>
      </c>
      <c r="L10" s="147" t="s">
        <v>220</v>
      </c>
      <c r="M10" s="479" t="s">
        <v>253</v>
      </c>
      <c r="N10" s="479" t="s">
        <v>254</v>
      </c>
      <c r="O10" s="479" t="s">
        <v>255</v>
      </c>
      <c r="P10" s="479" t="s">
        <v>256</v>
      </c>
      <c r="Q10" s="544" t="s">
        <v>281</v>
      </c>
      <c r="R10" s="545" t="s">
        <v>257</v>
      </c>
      <c r="S10" s="479" t="s">
        <v>279</v>
      </c>
      <c r="T10" s="479" t="s">
        <v>282</v>
      </c>
      <c r="U10" s="479" t="s">
        <v>283</v>
      </c>
      <c r="V10" s="479" t="s">
        <v>284</v>
      </c>
      <c r="W10" s="479" t="s">
        <v>119</v>
      </c>
      <c r="X10" s="51"/>
      <c r="Y10" s="51"/>
      <c r="AA10" s="178"/>
      <c r="AB10" s="178"/>
      <c r="AC10" s="183"/>
      <c r="AD10" s="183"/>
      <c r="AE10" s="183"/>
      <c r="AF10" s="183"/>
      <c r="AG10" s="183"/>
      <c r="AH10" s="183"/>
      <c r="AI10" s="183"/>
      <c r="AJ10" s="183"/>
      <c r="AK10" s="183"/>
      <c r="AL10" s="183"/>
    </row>
    <row r="11" spans="1:38" ht="67.5" customHeight="1" thickBot="1" x14ac:dyDescent="0.25">
      <c r="A11" s="893" t="str">
        <f>'[5]2 Contexto e Identificación'!$A$9</f>
        <v>R1</v>
      </c>
      <c r="B11" s="894" t="str">
        <f>+'[5]2 Contexto e Identificación'!$E$9</f>
        <v>Posibilidad de certificar un predio con un estrato socioeconomico muy bajo , a nombre propio o de terceros, sin el cumplimiento de los requisitos o la normativa vigente</v>
      </c>
      <c r="C11" s="869" t="s">
        <v>380</v>
      </c>
      <c r="D11" s="871" t="s">
        <v>208</v>
      </c>
      <c r="E11" s="863" t="s">
        <v>208</v>
      </c>
      <c r="F11" s="865" t="s">
        <v>242</v>
      </c>
      <c r="G11" s="867" t="str">
        <f>+IF('[5]6 Valoración Control'!G10="","",'[5]6 Valoración Control'!G10)</f>
        <v>Omitir o pasar por alto el cumplimiento de requisitos en las visitas de verificación de la estratificación socioeconomica del predio a certificar.</v>
      </c>
      <c r="H11" s="154" t="s">
        <v>243</v>
      </c>
      <c r="I11" s="151" t="s">
        <v>487</v>
      </c>
      <c r="J11" s="869" t="s">
        <v>380</v>
      </c>
      <c r="K11" s="871" t="s">
        <v>208</v>
      </c>
      <c r="L11" s="873" t="s">
        <v>208</v>
      </c>
      <c r="M11" s="194" t="s">
        <v>258</v>
      </c>
      <c r="N11" s="195" t="s">
        <v>507</v>
      </c>
      <c r="O11" s="73" t="s">
        <v>508</v>
      </c>
      <c r="P11" s="73" t="s">
        <v>509</v>
      </c>
      <c r="Q11" s="196" t="s">
        <v>510</v>
      </c>
      <c r="R11" s="549" t="s">
        <v>511</v>
      </c>
      <c r="S11" s="198" t="s">
        <v>328</v>
      </c>
      <c r="T11" s="195" t="s">
        <v>376</v>
      </c>
      <c r="U11" s="73" t="s">
        <v>374</v>
      </c>
      <c r="V11" s="73" t="s">
        <v>374</v>
      </c>
      <c r="W11" s="479" t="s">
        <v>525</v>
      </c>
      <c r="X11" s="51"/>
      <c r="Y11" s="51"/>
      <c r="AA11" s="178"/>
      <c r="AB11" s="178"/>
      <c r="AC11" s="183"/>
      <c r="AD11" s="183"/>
      <c r="AE11" s="183"/>
      <c r="AF11" s="183"/>
      <c r="AG11" s="183"/>
      <c r="AH11" s="183"/>
      <c r="AI11" s="183"/>
      <c r="AJ11" s="183"/>
      <c r="AK11" s="183"/>
      <c r="AL11" s="183"/>
    </row>
    <row r="12" spans="1:38" ht="65.25" customHeight="1" thickBot="1" x14ac:dyDescent="0.25">
      <c r="A12" s="893"/>
      <c r="B12" s="894"/>
      <c r="C12" s="869"/>
      <c r="D12" s="871"/>
      <c r="E12" s="863"/>
      <c r="F12" s="865"/>
      <c r="G12" s="867"/>
      <c r="H12" s="154" t="s">
        <v>244</v>
      </c>
      <c r="I12" s="151" t="s">
        <v>496</v>
      </c>
      <c r="J12" s="869"/>
      <c r="K12" s="871"/>
      <c r="L12" s="873"/>
      <c r="M12" s="184" t="s">
        <v>258</v>
      </c>
      <c r="N12" s="195" t="s">
        <v>512</v>
      </c>
      <c r="O12" s="73" t="s">
        <v>513</v>
      </c>
      <c r="P12" s="186" t="s">
        <v>509</v>
      </c>
      <c r="Q12" s="187" t="s">
        <v>510</v>
      </c>
      <c r="R12" s="550" t="s">
        <v>511</v>
      </c>
      <c r="S12" s="198" t="s">
        <v>328</v>
      </c>
      <c r="T12" s="195" t="s">
        <v>376</v>
      </c>
      <c r="U12" s="73" t="s">
        <v>374</v>
      </c>
      <c r="V12" s="73" t="s">
        <v>374</v>
      </c>
      <c r="W12" s="479" t="s">
        <v>525</v>
      </c>
      <c r="X12" s="51"/>
      <c r="Y12" s="51"/>
      <c r="AA12" s="178"/>
      <c r="AB12" s="178"/>
      <c r="AC12" s="183"/>
      <c r="AD12" s="183"/>
      <c r="AE12" s="183"/>
      <c r="AF12" s="183"/>
      <c r="AG12" s="183"/>
      <c r="AH12" s="183"/>
      <c r="AI12" s="183"/>
      <c r="AJ12" s="183"/>
      <c r="AK12" s="183"/>
      <c r="AL12" s="183"/>
    </row>
    <row r="13" spans="1:38" ht="60" customHeight="1" thickBot="1" x14ac:dyDescent="0.25">
      <c r="A13" s="893"/>
      <c r="B13" s="894"/>
      <c r="C13" s="869"/>
      <c r="D13" s="871"/>
      <c r="E13" s="863"/>
      <c r="F13" s="865"/>
      <c r="G13" s="867"/>
      <c r="H13" s="154" t="s">
        <v>245</v>
      </c>
      <c r="I13" s="151" t="s">
        <v>497</v>
      </c>
      <c r="J13" s="869"/>
      <c r="K13" s="871"/>
      <c r="L13" s="873"/>
      <c r="M13" s="184" t="s">
        <v>258</v>
      </c>
      <c r="N13" s="195" t="s">
        <v>514</v>
      </c>
      <c r="O13" s="73" t="s">
        <v>515</v>
      </c>
      <c r="P13" s="186" t="s">
        <v>509</v>
      </c>
      <c r="Q13" s="187" t="s">
        <v>510</v>
      </c>
      <c r="R13" s="550" t="s">
        <v>511</v>
      </c>
      <c r="S13" s="198" t="s">
        <v>328</v>
      </c>
      <c r="T13" s="195" t="s">
        <v>376</v>
      </c>
      <c r="U13" s="73" t="s">
        <v>374</v>
      </c>
      <c r="V13" s="73" t="s">
        <v>374</v>
      </c>
      <c r="W13" s="479" t="s">
        <v>525</v>
      </c>
      <c r="X13" s="51"/>
      <c r="Y13" s="51"/>
      <c r="AA13" s="178"/>
      <c r="AB13" s="178"/>
      <c r="AC13" s="183"/>
      <c r="AD13" s="183"/>
      <c r="AE13" s="183"/>
      <c r="AF13" s="183"/>
      <c r="AG13" s="183"/>
      <c r="AH13" s="183"/>
      <c r="AI13" s="183"/>
      <c r="AJ13" s="183"/>
      <c r="AK13" s="183"/>
      <c r="AL13" s="183"/>
    </row>
    <row r="14" spans="1:38" ht="54.75" customHeight="1" thickBot="1" x14ac:dyDescent="0.25">
      <c r="A14" s="893"/>
      <c r="B14" s="894"/>
      <c r="C14" s="869"/>
      <c r="D14" s="871"/>
      <c r="E14" s="863"/>
      <c r="F14" s="865" t="s">
        <v>246</v>
      </c>
      <c r="G14" s="867" t="str">
        <f>+IF('[5]6 Valoración Control'!G13="","",'[5]6 Valoración Control'!G13)</f>
        <v>Omitir o pasar por alto el cumplimiento de requisitos en la revisión técnica y jurídica realizada a la documentación anexa en la solicitud, por parte del aréa de Estratificación Socioeconomica de la Secretaría de Planeación.</v>
      </c>
      <c r="H14" s="154" t="s">
        <v>243</v>
      </c>
      <c r="I14" s="151" t="s">
        <v>499</v>
      </c>
      <c r="J14" s="869"/>
      <c r="K14" s="871"/>
      <c r="L14" s="873"/>
      <c r="M14" s="184" t="s">
        <v>258</v>
      </c>
      <c r="N14" s="195" t="s">
        <v>516</v>
      </c>
      <c r="O14" s="73" t="s">
        <v>517</v>
      </c>
      <c r="P14" s="186" t="s">
        <v>509</v>
      </c>
      <c r="Q14" s="187" t="s">
        <v>510</v>
      </c>
      <c r="R14" s="550" t="s">
        <v>511</v>
      </c>
      <c r="S14" s="198" t="s">
        <v>328</v>
      </c>
      <c r="T14" s="195" t="s">
        <v>376</v>
      </c>
      <c r="U14" s="73" t="s">
        <v>374</v>
      </c>
      <c r="V14" s="73" t="s">
        <v>374</v>
      </c>
      <c r="W14" s="479" t="s">
        <v>525</v>
      </c>
      <c r="X14" s="51"/>
      <c r="Y14" s="51"/>
      <c r="AA14" s="178"/>
      <c r="AB14" s="178"/>
      <c r="AC14" s="183"/>
      <c r="AD14" s="183"/>
      <c r="AE14" s="183"/>
      <c r="AF14" s="183"/>
      <c r="AG14" s="183"/>
      <c r="AH14" s="183"/>
      <c r="AI14" s="183"/>
      <c r="AJ14" s="183"/>
      <c r="AK14" s="183"/>
      <c r="AL14" s="183"/>
    </row>
    <row r="15" spans="1:38" ht="62.25" customHeight="1" thickBot="1" x14ac:dyDescent="0.25">
      <c r="A15" s="893"/>
      <c r="B15" s="894"/>
      <c r="C15" s="869"/>
      <c r="D15" s="871"/>
      <c r="E15" s="863"/>
      <c r="F15" s="865"/>
      <c r="G15" s="867"/>
      <c r="H15" s="154" t="s">
        <v>244</v>
      </c>
      <c r="I15" s="151" t="s">
        <v>500</v>
      </c>
      <c r="J15" s="869"/>
      <c r="K15" s="871"/>
      <c r="L15" s="873"/>
      <c r="M15" s="184" t="s">
        <v>258</v>
      </c>
      <c r="N15" s="195" t="s">
        <v>518</v>
      </c>
      <c r="O15" s="73" t="s">
        <v>519</v>
      </c>
      <c r="P15" s="186" t="s">
        <v>509</v>
      </c>
      <c r="Q15" s="187" t="s">
        <v>510</v>
      </c>
      <c r="R15" s="550" t="s">
        <v>511</v>
      </c>
      <c r="S15" s="198" t="s">
        <v>328</v>
      </c>
      <c r="T15" s="195" t="s">
        <v>376</v>
      </c>
      <c r="U15" s="73" t="s">
        <v>374</v>
      </c>
      <c r="V15" s="73" t="s">
        <v>374</v>
      </c>
      <c r="W15" s="479" t="s">
        <v>525</v>
      </c>
      <c r="X15" s="51"/>
      <c r="Y15" s="51"/>
      <c r="AA15" s="178"/>
      <c r="AB15" s="178"/>
      <c r="AC15" s="183"/>
      <c r="AD15" s="183"/>
      <c r="AE15" s="183"/>
      <c r="AF15" s="183"/>
      <c r="AG15" s="183"/>
      <c r="AH15" s="183"/>
      <c r="AI15" s="183"/>
      <c r="AJ15" s="183"/>
      <c r="AK15" s="183"/>
      <c r="AL15" s="183"/>
    </row>
    <row r="16" spans="1:38" ht="64.5" customHeight="1" x14ac:dyDescent="0.2">
      <c r="A16" s="893"/>
      <c r="B16" s="894"/>
      <c r="C16" s="869"/>
      <c r="D16" s="871"/>
      <c r="E16" s="863"/>
      <c r="F16" s="865"/>
      <c r="G16" s="867"/>
      <c r="H16" s="154" t="s">
        <v>245</v>
      </c>
      <c r="I16" s="151" t="s">
        <v>520</v>
      </c>
      <c r="J16" s="869"/>
      <c r="K16" s="871"/>
      <c r="L16" s="873"/>
      <c r="M16" s="184" t="s">
        <v>258</v>
      </c>
      <c r="N16" s="195" t="s">
        <v>521</v>
      </c>
      <c r="O16" s="73" t="s">
        <v>522</v>
      </c>
      <c r="P16" s="186" t="s">
        <v>509</v>
      </c>
      <c r="Q16" s="187" t="s">
        <v>510</v>
      </c>
      <c r="R16" s="550" t="s">
        <v>511</v>
      </c>
      <c r="S16" s="198" t="s">
        <v>523</v>
      </c>
      <c r="T16" s="195" t="s">
        <v>376</v>
      </c>
      <c r="U16" s="73" t="s">
        <v>374</v>
      </c>
      <c r="V16" s="73" t="s">
        <v>374</v>
      </c>
      <c r="W16" s="479" t="s">
        <v>525</v>
      </c>
      <c r="X16" s="51"/>
      <c r="Y16" s="51"/>
      <c r="AA16" s="178"/>
      <c r="AB16" s="178"/>
      <c r="AC16" s="183"/>
      <c r="AD16" s="183"/>
      <c r="AE16" s="183"/>
      <c r="AF16" s="183"/>
      <c r="AG16" s="183"/>
      <c r="AH16" s="183"/>
      <c r="AI16" s="183"/>
      <c r="AJ16" s="183"/>
      <c r="AK16" s="183"/>
      <c r="AL16" s="183"/>
    </row>
    <row r="17" spans="1:38" ht="42" customHeight="1" x14ac:dyDescent="0.2">
      <c r="A17" s="893"/>
      <c r="B17" s="894"/>
      <c r="C17" s="869"/>
      <c r="D17" s="871"/>
      <c r="E17" s="863"/>
      <c r="F17" s="865" t="s">
        <v>247</v>
      </c>
      <c r="G17" s="867" t="str">
        <f>+IF('[5]6 Valoración Control'!G16="","",'[5]6 Valoración Control'!G16)</f>
        <v/>
      </c>
      <c r="H17" s="154" t="s">
        <v>243</v>
      </c>
      <c r="I17" s="151" t="str">
        <f>+IF('[5]6 Valoración Control'!I16="","",'[5]6 Valoración Control'!I16)</f>
        <v/>
      </c>
      <c r="J17" s="869"/>
      <c r="K17" s="871"/>
      <c r="L17" s="873"/>
      <c r="M17" s="194"/>
      <c r="N17" s="195"/>
      <c r="O17" s="73"/>
      <c r="P17" s="73"/>
      <c r="Q17" s="196"/>
      <c r="R17" s="197"/>
      <c r="S17" s="198"/>
      <c r="T17" s="195"/>
      <c r="U17" s="73"/>
      <c r="V17" s="479"/>
      <c r="W17" s="479"/>
      <c r="X17" s="51"/>
      <c r="Y17" s="51"/>
      <c r="AA17" s="178"/>
      <c r="AB17" s="178"/>
      <c r="AC17" s="183"/>
      <c r="AD17" s="183"/>
      <c r="AE17" s="183"/>
      <c r="AF17" s="183"/>
      <c r="AG17" s="183"/>
      <c r="AH17" s="183"/>
      <c r="AI17" s="183"/>
      <c r="AJ17" s="183"/>
      <c r="AK17" s="183"/>
      <c r="AL17" s="183"/>
    </row>
    <row r="18" spans="1:38" ht="42" customHeight="1" x14ac:dyDescent="0.2">
      <c r="A18" s="893"/>
      <c r="B18" s="894"/>
      <c r="C18" s="869"/>
      <c r="D18" s="871"/>
      <c r="E18" s="863"/>
      <c r="F18" s="865"/>
      <c r="G18" s="867"/>
      <c r="H18" s="154" t="s">
        <v>244</v>
      </c>
      <c r="I18" s="551"/>
      <c r="J18" s="869"/>
      <c r="K18" s="871"/>
      <c r="L18" s="873"/>
      <c r="M18" s="194"/>
      <c r="N18" s="195"/>
      <c r="O18" s="73"/>
      <c r="P18" s="73"/>
      <c r="Q18" s="196"/>
      <c r="R18" s="197"/>
      <c r="S18" s="198"/>
      <c r="T18" s="195"/>
      <c r="U18" s="73"/>
      <c r="V18" s="479"/>
      <c r="W18" s="479"/>
      <c r="X18" s="51"/>
      <c r="Y18" s="51"/>
      <c r="AA18" s="178"/>
      <c r="AB18" s="178"/>
      <c r="AC18" s="183"/>
      <c r="AD18" s="183"/>
      <c r="AE18" s="183"/>
      <c r="AF18" s="183"/>
      <c r="AG18" s="183"/>
      <c r="AH18" s="183"/>
      <c r="AI18" s="183"/>
      <c r="AJ18" s="183"/>
      <c r="AK18" s="183"/>
      <c r="AL18" s="183"/>
    </row>
    <row r="19" spans="1:38" ht="19.5" customHeight="1" x14ac:dyDescent="0.2">
      <c r="A19" s="893"/>
      <c r="B19" s="894"/>
      <c r="C19" s="869"/>
      <c r="D19" s="871"/>
      <c r="E19" s="863"/>
      <c r="F19" s="865"/>
      <c r="G19" s="867"/>
      <c r="H19" s="222" t="s">
        <v>245</v>
      </c>
      <c r="I19" s="552"/>
      <c r="J19" s="869"/>
      <c r="K19" s="871"/>
      <c r="L19" s="873"/>
      <c r="M19" s="194"/>
      <c r="N19" s="195"/>
      <c r="O19" s="73"/>
      <c r="P19" s="73"/>
      <c r="Q19" s="196"/>
      <c r="R19" s="197"/>
      <c r="S19" s="198"/>
      <c r="T19" s="195"/>
      <c r="U19" s="73"/>
      <c r="V19" s="479"/>
      <c r="W19" s="479"/>
      <c r="X19" s="51"/>
      <c r="Y19" s="51"/>
      <c r="AA19" s="178"/>
      <c r="AB19" s="178"/>
      <c r="AC19" s="183"/>
      <c r="AD19" s="183"/>
      <c r="AE19" s="183"/>
      <c r="AF19" s="183"/>
      <c r="AG19" s="183"/>
      <c r="AH19" s="183"/>
      <c r="AI19" s="183"/>
      <c r="AJ19" s="183"/>
      <c r="AK19" s="183"/>
      <c r="AL19" s="183"/>
    </row>
    <row r="20" spans="1:38" ht="18.75" customHeight="1" x14ac:dyDescent="0.2">
      <c r="A20" s="893"/>
      <c r="B20" s="894"/>
      <c r="C20" s="869"/>
      <c r="D20" s="871"/>
      <c r="E20" s="863"/>
      <c r="F20" s="865" t="s">
        <v>248</v>
      </c>
      <c r="G20" s="867" t="str">
        <f>+IF('[5]6 Valoración Control'!G19="","",'[5]6 Valoración Control'!G19)</f>
        <v/>
      </c>
      <c r="H20" s="154" t="s">
        <v>243</v>
      </c>
      <c r="I20" s="151" t="str">
        <f>+IF('[5]6 Valoración Control'!I19="","",'[5]6 Valoración Control'!I19)</f>
        <v/>
      </c>
      <c r="J20" s="869"/>
      <c r="K20" s="871"/>
      <c r="L20" s="873"/>
      <c r="M20" s="194"/>
      <c r="N20" s="195"/>
      <c r="O20" s="73"/>
      <c r="P20" s="73"/>
      <c r="Q20" s="196"/>
      <c r="R20" s="197"/>
      <c r="S20" s="198"/>
      <c r="T20" s="195"/>
      <c r="U20" s="73"/>
      <c r="V20" s="479"/>
      <c r="W20" s="479"/>
      <c r="X20" s="51"/>
      <c r="Y20" s="51"/>
      <c r="AA20" s="178"/>
      <c r="AB20" s="178"/>
      <c r="AC20" s="183"/>
      <c r="AD20" s="183"/>
      <c r="AE20" s="183"/>
      <c r="AF20" s="183"/>
      <c r="AG20" s="183"/>
      <c r="AH20" s="183"/>
      <c r="AI20" s="183"/>
      <c r="AJ20" s="183"/>
      <c r="AK20" s="183"/>
      <c r="AL20" s="183"/>
    </row>
    <row r="21" spans="1:38" ht="18" customHeight="1" x14ac:dyDescent="0.2">
      <c r="A21" s="893"/>
      <c r="B21" s="894"/>
      <c r="C21" s="869"/>
      <c r="D21" s="871"/>
      <c r="E21" s="863"/>
      <c r="F21" s="865"/>
      <c r="G21" s="867"/>
      <c r="H21" s="154" t="s">
        <v>244</v>
      </c>
      <c r="I21" s="151" t="str">
        <f>+IF('[5]6 Valoración Control'!I20="","",'[5]6 Valoración Control'!I20)</f>
        <v/>
      </c>
      <c r="J21" s="869"/>
      <c r="K21" s="871"/>
      <c r="L21" s="873"/>
      <c r="M21" s="194"/>
      <c r="N21" s="195"/>
      <c r="O21" s="73"/>
      <c r="P21" s="73"/>
      <c r="Q21" s="196"/>
      <c r="R21" s="197"/>
      <c r="S21" s="198"/>
      <c r="T21" s="195"/>
      <c r="U21" s="73"/>
      <c r="V21" s="479"/>
      <c r="W21" s="479"/>
      <c r="X21" s="51"/>
      <c r="Y21" s="51"/>
      <c r="AA21" s="178"/>
      <c r="AB21" s="178"/>
      <c r="AC21" s="183"/>
      <c r="AD21" s="183"/>
      <c r="AE21" s="183"/>
      <c r="AF21" s="183"/>
      <c r="AG21" s="183"/>
      <c r="AH21" s="183"/>
      <c r="AI21" s="183"/>
      <c r="AJ21" s="183"/>
      <c r="AK21" s="183"/>
      <c r="AL21" s="183"/>
    </row>
    <row r="22" spans="1:38" ht="14.25" customHeight="1" x14ac:dyDescent="0.2">
      <c r="A22" s="893"/>
      <c r="B22" s="894"/>
      <c r="C22" s="869"/>
      <c r="D22" s="871"/>
      <c r="E22" s="863"/>
      <c r="F22" s="865"/>
      <c r="G22" s="867"/>
      <c r="H22" s="154" t="s">
        <v>245</v>
      </c>
      <c r="I22" s="151" t="str">
        <f>+IF('[5]6 Valoración Control'!I21="","",'[5]6 Valoración Control'!I21)</f>
        <v/>
      </c>
      <c r="J22" s="869"/>
      <c r="K22" s="871"/>
      <c r="L22" s="873"/>
      <c r="M22" s="194"/>
      <c r="N22" s="195"/>
      <c r="O22" s="73"/>
      <c r="P22" s="73"/>
      <c r="Q22" s="196"/>
      <c r="R22" s="197"/>
      <c r="S22" s="198"/>
      <c r="T22" s="195"/>
      <c r="U22" s="73"/>
      <c r="V22" s="479"/>
      <c r="W22" s="479"/>
      <c r="X22" s="51"/>
      <c r="Y22" s="51"/>
      <c r="AA22" s="178"/>
      <c r="AB22" s="178"/>
      <c r="AC22" s="183"/>
      <c r="AD22" s="183"/>
      <c r="AE22" s="183"/>
      <c r="AF22" s="183"/>
      <c r="AG22" s="183"/>
      <c r="AH22" s="183"/>
      <c r="AI22" s="183"/>
      <c r="AJ22" s="183"/>
      <c r="AK22" s="183"/>
      <c r="AL22" s="183"/>
    </row>
    <row r="23" spans="1:38" ht="12.75" customHeight="1" x14ac:dyDescent="0.2">
      <c r="A23" s="893"/>
      <c r="B23" s="894"/>
      <c r="C23" s="869"/>
      <c r="D23" s="871"/>
      <c r="E23" s="863"/>
      <c r="F23" s="865" t="s">
        <v>249</v>
      </c>
      <c r="G23" s="867" t="str">
        <f>+IF('[5]6 Valoración Control'!G22="","",'[5]6 Valoración Control'!G22)</f>
        <v/>
      </c>
      <c r="H23" s="154" t="s">
        <v>243</v>
      </c>
      <c r="I23" s="151" t="str">
        <f>+IF('[5]6 Valoración Control'!I22="","",'[5]6 Valoración Control'!I22)</f>
        <v/>
      </c>
      <c r="J23" s="869"/>
      <c r="K23" s="871"/>
      <c r="L23" s="873"/>
      <c r="M23" s="194"/>
      <c r="N23" s="195"/>
      <c r="O23" s="73"/>
      <c r="P23" s="73"/>
      <c r="Q23" s="196"/>
      <c r="R23" s="197"/>
      <c r="S23" s="198"/>
      <c r="T23" s="195"/>
      <c r="U23" s="73"/>
      <c r="V23" s="479"/>
      <c r="W23" s="479"/>
      <c r="X23" s="51"/>
      <c r="Y23" s="51"/>
      <c r="AA23" s="178"/>
      <c r="AB23" s="178"/>
      <c r="AC23" s="183"/>
      <c r="AD23" s="183"/>
      <c r="AE23" s="183"/>
      <c r="AF23" s="183"/>
      <c r="AG23" s="183"/>
      <c r="AH23" s="183"/>
      <c r="AI23" s="183"/>
      <c r="AJ23" s="183"/>
      <c r="AK23" s="183"/>
      <c r="AL23" s="183"/>
    </row>
    <row r="24" spans="1:38" ht="12.75" customHeight="1" x14ac:dyDescent="0.2">
      <c r="A24" s="893"/>
      <c r="B24" s="894"/>
      <c r="C24" s="869"/>
      <c r="D24" s="871"/>
      <c r="E24" s="863"/>
      <c r="F24" s="865"/>
      <c r="G24" s="867"/>
      <c r="H24" s="154" t="s">
        <v>244</v>
      </c>
      <c r="I24" s="151" t="str">
        <f>+IF('[5]6 Valoración Control'!I23="","",'[5]6 Valoración Control'!I23)</f>
        <v/>
      </c>
      <c r="J24" s="869"/>
      <c r="K24" s="871"/>
      <c r="L24" s="873"/>
      <c r="M24" s="194"/>
      <c r="N24" s="195"/>
      <c r="O24" s="73"/>
      <c r="P24" s="73"/>
      <c r="Q24" s="196"/>
      <c r="R24" s="197"/>
      <c r="S24" s="198"/>
      <c r="T24" s="195"/>
      <c r="U24" s="73"/>
      <c r="V24" s="479"/>
      <c r="W24" s="479"/>
      <c r="X24" s="51"/>
      <c r="Y24" s="51"/>
      <c r="AA24" s="178"/>
      <c r="AB24" s="178"/>
      <c r="AC24" s="183"/>
      <c r="AD24" s="183"/>
      <c r="AE24" s="183"/>
      <c r="AF24" s="183"/>
      <c r="AG24" s="183"/>
      <c r="AH24" s="183"/>
      <c r="AI24" s="183"/>
      <c r="AJ24" s="183"/>
      <c r="AK24" s="183"/>
      <c r="AL24" s="183"/>
    </row>
    <row r="25" spans="1:38" ht="15.75" customHeight="1" thickBot="1" x14ac:dyDescent="0.25">
      <c r="A25" s="893"/>
      <c r="B25" s="894"/>
      <c r="C25" s="869"/>
      <c r="D25" s="871"/>
      <c r="E25" s="863"/>
      <c r="F25" s="865"/>
      <c r="G25" s="867"/>
      <c r="H25" s="154" t="s">
        <v>245</v>
      </c>
      <c r="I25" s="151" t="str">
        <f>+IF('[5]6 Valoración Control'!I24="","",'[5]6 Valoración Control'!I24)</f>
        <v/>
      </c>
      <c r="J25" s="874"/>
      <c r="K25" s="875"/>
      <c r="L25" s="876"/>
      <c r="M25" s="206"/>
      <c r="N25" s="207"/>
      <c r="O25" s="558"/>
      <c r="P25" s="86"/>
      <c r="Q25" s="208"/>
      <c r="R25" s="209"/>
      <c r="S25" s="210"/>
      <c r="T25" s="207"/>
      <c r="U25" s="86"/>
      <c r="V25" s="479"/>
      <c r="W25" s="479"/>
      <c r="X25" s="51"/>
      <c r="Y25" s="51"/>
      <c r="AA25" s="178"/>
      <c r="AB25" s="178"/>
      <c r="AC25" s="183"/>
      <c r="AD25" s="183"/>
      <c r="AE25" s="183"/>
      <c r="AF25" s="183"/>
      <c r="AG25" s="183"/>
      <c r="AH25" s="183"/>
      <c r="AI25" s="183"/>
      <c r="AJ25" s="183"/>
      <c r="AK25" s="183"/>
      <c r="AL25" s="183"/>
    </row>
    <row r="26" spans="1:38" ht="57.75" customHeight="1" thickBot="1" x14ac:dyDescent="0.25">
      <c r="A26" s="896" t="str">
        <f>'[5]2 Contexto e Identificación'!$A$10</f>
        <v>R2</v>
      </c>
      <c r="B26" s="866" t="str">
        <f>+'[5]2 Contexto e Identificación'!$E$10</f>
        <v>Posibilidad de recibir o solicitar cualquier dádiva o beneficio a nombre propio o de terceros Con el fin de  Emitir una licencia de Intervención y Ocupación del espacio público, sin el cumplimiento de los requisitos o la norma vigente</v>
      </c>
      <c r="C26" s="868" t="str">
        <f>+'[5]5 Mapa Calor Inherente'!$C$11</f>
        <v>Rara Vez</v>
      </c>
      <c r="D26" s="870" t="str">
        <f>+'[5]5 Mapa Calor Inherente'!$D$11</f>
        <v>Moderado</v>
      </c>
      <c r="E26" s="862" t="str">
        <f>+'[5]5 Mapa Calor Inherente'!$E$11</f>
        <v>Moderado</v>
      </c>
      <c r="F26" s="864" t="s">
        <v>242</v>
      </c>
      <c r="G26" s="866" t="str">
        <f>+IF('[5]6 Valoración Control'!G25="","",'[5]6 Valoración Control'!G25)</f>
        <v>Omitir o pasar por alto el cumplimiento de requisitos en la visita a un establecimiento o predio para emitir una licencia de intervención y ocupación del espacio público.</v>
      </c>
      <c r="H26" s="156" t="s">
        <v>243</v>
      </c>
      <c r="I26" s="555" t="s">
        <v>528</v>
      </c>
      <c r="J26" s="868" t="str">
        <f>+'[5]7 Mapa Calor Residual'!$C$10</f>
        <v>Rara Vez</v>
      </c>
      <c r="K26" s="870" t="str">
        <f>+'[5]7 Mapa Calor Residual'!$D$10</f>
        <v>Moderado</v>
      </c>
      <c r="L26" s="872" t="str">
        <f>+'[5]7 Mapa Calor Residual'!$E$10</f>
        <v>Moderado</v>
      </c>
      <c r="M26" s="184" t="s">
        <v>258</v>
      </c>
      <c r="N26" s="557" t="s">
        <v>528</v>
      </c>
      <c r="O26" s="559" t="s">
        <v>534</v>
      </c>
      <c r="P26" s="553" t="s">
        <v>524</v>
      </c>
      <c r="Q26" s="187" t="s">
        <v>510</v>
      </c>
      <c r="R26" s="550" t="s">
        <v>535</v>
      </c>
      <c r="S26" s="198" t="s">
        <v>523</v>
      </c>
      <c r="T26" s="195" t="s">
        <v>376</v>
      </c>
      <c r="U26" s="73" t="s">
        <v>374</v>
      </c>
      <c r="V26" s="73" t="s">
        <v>374</v>
      </c>
      <c r="W26" s="479" t="s">
        <v>525</v>
      </c>
      <c r="X26" s="51"/>
      <c r="Y26" s="51"/>
      <c r="AA26" s="178"/>
      <c r="AB26" s="178"/>
      <c r="AC26" s="183"/>
      <c r="AD26" s="183"/>
      <c r="AE26" s="183"/>
      <c r="AF26" s="183"/>
      <c r="AG26" s="183"/>
      <c r="AH26" s="183"/>
      <c r="AI26" s="183"/>
      <c r="AJ26" s="183"/>
      <c r="AK26" s="183"/>
      <c r="AL26" s="183"/>
    </row>
    <row r="27" spans="1:38" ht="57.75" customHeight="1" thickBot="1" x14ac:dyDescent="0.25">
      <c r="A27" s="893"/>
      <c r="B27" s="867"/>
      <c r="C27" s="869"/>
      <c r="D27" s="871"/>
      <c r="E27" s="863"/>
      <c r="F27" s="865"/>
      <c r="G27" s="867"/>
      <c r="H27" s="154" t="s">
        <v>244</v>
      </c>
      <c r="I27" s="556" t="s">
        <v>526</v>
      </c>
      <c r="J27" s="869"/>
      <c r="K27" s="871"/>
      <c r="L27" s="873"/>
      <c r="M27" s="184" t="s">
        <v>258</v>
      </c>
      <c r="N27" s="560" t="s">
        <v>526</v>
      </c>
      <c r="O27" s="559" t="s">
        <v>534</v>
      </c>
      <c r="P27" s="553" t="s">
        <v>524</v>
      </c>
      <c r="Q27" s="187" t="s">
        <v>510</v>
      </c>
      <c r="R27" s="550" t="s">
        <v>535</v>
      </c>
      <c r="S27" s="198" t="s">
        <v>523</v>
      </c>
      <c r="T27" s="195" t="s">
        <v>376</v>
      </c>
      <c r="U27" s="73" t="s">
        <v>374</v>
      </c>
      <c r="V27" s="73" t="s">
        <v>374</v>
      </c>
      <c r="W27" s="479" t="s">
        <v>525</v>
      </c>
      <c r="X27" s="51"/>
      <c r="Y27" s="51"/>
      <c r="AA27" s="178"/>
      <c r="AB27" s="178"/>
      <c r="AC27" s="183"/>
      <c r="AD27" s="183"/>
      <c r="AE27" s="183"/>
      <c r="AF27" s="183"/>
      <c r="AG27" s="183"/>
      <c r="AH27" s="183"/>
      <c r="AI27" s="183"/>
      <c r="AJ27" s="183"/>
      <c r="AK27" s="183"/>
      <c r="AL27" s="183"/>
    </row>
    <row r="28" spans="1:38" ht="54.75" customHeight="1" thickBot="1" x14ac:dyDescent="0.25">
      <c r="A28" s="893"/>
      <c r="B28" s="867"/>
      <c r="C28" s="869"/>
      <c r="D28" s="871"/>
      <c r="E28" s="863"/>
      <c r="F28" s="865"/>
      <c r="G28" s="867"/>
      <c r="H28" s="154" t="s">
        <v>245</v>
      </c>
      <c r="I28" s="556" t="s">
        <v>527</v>
      </c>
      <c r="J28" s="869"/>
      <c r="K28" s="871"/>
      <c r="L28" s="873"/>
      <c r="M28" s="184" t="s">
        <v>258</v>
      </c>
      <c r="N28" s="560" t="s">
        <v>527</v>
      </c>
      <c r="O28" s="559" t="s">
        <v>534</v>
      </c>
      <c r="P28" s="553" t="s">
        <v>524</v>
      </c>
      <c r="Q28" s="187" t="s">
        <v>510</v>
      </c>
      <c r="R28" s="550" t="s">
        <v>535</v>
      </c>
      <c r="S28" s="198" t="s">
        <v>523</v>
      </c>
      <c r="T28" s="195" t="s">
        <v>376</v>
      </c>
      <c r="U28" s="73" t="s">
        <v>374</v>
      </c>
      <c r="V28" s="73" t="s">
        <v>374</v>
      </c>
      <c r="W28" s="479" t="s">
        <v>525</v>
      </c>
      <c r="X28" s="51"/>
      <c r="Y28" s="51"/>
      <c r="AA28" s="178"/>
      <c r="AB28" s="178"/>
      <c r="AC28" s="183"/>
      <c r="AD28" s="183"/>
      <c r="AE28" s="183"/>
      <c r="AF28" s="183"/>
      <c r="AG28" s="183"/>
      <c r="AH28" s="183"/>
      <c r="AI28" s="183"/>
      <c r="AJ28" s="183"/>
      <c r="AK28" s="183"/>
      <c r="AL28" s="183"/>
    </row>
    <row r="29" spans="1:38" ht="56.25" customHeight="1" thickBot="1" x14ac:dyDescent="0.25">
      <c r="A29" s="893"/>
      <c r="B29" s="867"/>
      <c r="C29" s="869"/>
      <c r="D29" s="871"/>
      <c r="E29" s="863"/>
      <c r="F29" s="865" t="s">
        <v>246</v>
      </c>
      <c r="G29" s="867" t="str">
        <f>+IF('[5]6 Valoración Control'!G28="","",'[5]6 Valoración Control'!G28)</f>
        <v>Omitir o pasar por alto el cumplimiento de requisitos de los documentos y evidencias que sustentan la aplicación de la norma para certificar o no un predio a traves de una licencia de intervención y ocupación del espoacio Público.</v>
      </c>
      <c r="H29" s="154" t="s">
        <v>243</v>
      </c>
      <c r="I29" s="152" t="str">
        <f>+IF('[5]6 Valoración Control'!I28="","",'[5]6 Valoración Control'!I28)</f>
        <v xml:space="preserve">Recibo de solicitud por parte del peticionario con los debidos soportes. Este trámite debe enviarse al correo electrónico planeacion@santamarta.gov.co y también en físico o impreso teniendo en cuenta la cantidad de soportes técnicos necesarios para este.  </v>
      </c>
      <c r="J29" s="869"/>
      <c r="K29" s="871"/>
      <c r="L29" s="873"/>
      <c r="M29" s="184" t="s">
        <v>258</v>
      </c>
      <c r="N29" s="123" t="s">
        <v>529</v>
      </c>
      <c r="O29" s="93" t="s">
        <v>533</v>
      </c>
      <c r="P29" s="553" t="s">
        <v>524</v>
      </c>
      <c r="Q29" s="187" t="s">
        <v>510</v>
      </c>
      <c r="R29" s="550" t="s">
        <v>535</v>
      </c>
      <c r="S29" s="198" t="s">
        <v>523</v>
      </c>
      <c r="T29" s="195" t="s">
        <v>376</v>
      </c>
      <c r="U29" s="73" t="s">
        <v>374</v>
      </c>
      <c r="V29" s="73" t="s">
        <v>374</v>
      </c>
      <c r="W29" s="479" t="s">
        <v>525</v>
      </c>
      <c r="X29" s="51"/>
      <c r="Y29" s="51"/>
      <c r="AA29" s="178"/>
      <c r="AB29" s="178"/>
      <c r="AC29" s="183"/>
      <c r="AD29" s="183"/>
      <c r="AE29" s="183"/>
      <c r="AF29" s="183"/>
      <c r="AG29" s="183"/>
      <c r="AH29" s="183"/>
      <c r="AI29" s="183"/>
      <c r="AJ29" s="183"/>
      <c r="AK29" s="183"/>
      <c r="AL29" s="183"/>
    </row>
    <row r="30" spans="1:38" ht="52.5" customHeight="1" thickBot="1" x14ac:dyDescent="0.25">
      <c r="A30" s="893"/>
      <c r="B30" s="867"/>
      <c r="C30" s="869"/>
      <c r="D30" s="871"/>
      <c r="E30" s="863"/>
      <c r="F30" s="865"/>
      <c r="G30" s="867"/>
      <c r="H30" s="154" t="s">
        <v>244</v>
      </c>
      <c r="I30" s="556" t="s">
        <v>529</v>
      </c>
      <c r="J30" s="869"/>
      <c r="K30" s="871"/>
      <c r="L30" s="873"/>
      <c r="M30" s="184" t="s">
        <v>258</v>
      </c>
      <c r="N30" s="123" t="s">
        <v>529</v>
      </c>
      <c r="O30" s="93" t="s">
        <v>533</v>
      </c>
      <c r="P30" s="553" t="s">
        <v>524</v>
      </c>
      <c r="Q30" s="187" t="s">
        <v>510</v>
      </c>
      <c r="R30" s="550" t="s">
        <v>535</v>
      </c>
      <c r="S30" s="198" t="s">
        <v>523</v>
      </c>
      <c r="T30" s="195" t="s">
        <v>376</v>
      </c>
      <c r="U30" s="73" t="s">
        <v>374</v>
      </c>
      <c r="V30" s="73" t="s">
        <v>374</v>
      </c>
      <c r="W30" s="479" t="s">
        <v>525</v>
      </c>
      <c r="X30" s="51"/>
      <c r="Y30" s="51"/>
      <c r="AA30" s="178"/>
      <c r="AB30" s="178"/>
      <c r="AC30" s="183"/>
      <c r="AD30" s="183"/>
      <c r="AE30" s="183"/>
      <c r="AF30" s="183"/>
      <c r="AG30" s="183"/>
      <c r="AH30" s="183"/>
      <c r="AI30" s="183"/>
      <c r="AJ30" s="183"/>
      <c r="AK30" s="183"/>
      <c r="AL30" s="183"/>
    </row>
    <row r="31" spans="1:38" ht="63" customHeight="1" thickBot="1" x14ac:dyDescent="0.25">
      <c r="A31" s="893"/>
      <c r="B31" s="867"/>
      <c r="C31" s="869"/>
      <c r="D31" s="871"/>
      <c r="E31" s="863"/>
      <c r="F31" s="865"/>
      <c r="G31" s="867"/>
      <c r="H31" s="154" t="s">
        <v>245</v>
      </c>
      <c r="I31" s="556" t="s">
        <v>530</v>
      </c>
      <c r="J31" s="869"/>
      <c r="K31" s="871"/>
      <c r="L31" s="873"/>
      <c r="M31" s="184" t="s">
        <v>258</v>
      </c>
      <c r="N31" s="123" t="s">
        <v>530</v>
      </c>
      <c r="O31" s="93" t="s">
        <v>533</v>
      </c>
      <c r="P31" s="553" t="s">
        <v>524</v>
      </c>
      <c r="Q31" s="187" t="s">
        <v>510</v>
      </c>
      <c r="R31" s="550" t="s">
        <v>535</v>
      </c>
      <c r="S31" s="198" t="s">
        <v>523</v>
      </c>
      <c r="T31" s="195" t="s">
        <v>376</v>
      </c>
      <c r="U31" s="73" t="s">
        <v>374</v>
      </c>
      <c r="V31" s="73" t="s">
        <v>374</v>
      </c>
      <c r="W31" s="479" t="s">
        <v>525</v>
      </c>
      <c r="X31" s="51"/>
      <c r="Y31" s="51"/>
      <c r="AA31" s="178"/>
      <c r="AB31" s="178"/>
      <c r="AC31" s="183"/>
      <c r="AD31" s="183"/>
      <c r="AE31" s="183"/>
      <c r="AF31" s="183"/>
      <c r="AG31" s="183"/>
      <c r="AH31" s="183"/>
      <c r="AI31" s="183"/>
      <c r="AJ31" s="183"/>
      <c r="AK31" s="183"/>
      <c r="AL31" s="183"/>
    </row>
    <row r="32" spans="1:38" ht="58.5" customHeight="1" thickBot="1" x14ac:dyDescent="0.25">
      <c r="A32" s="893"/>
      <c r="B32" s="867"/>
      <c r="C32" s="869"/>
      <c r="D32" s="871"/>
      <c r="E32" s="863"/>
      <c r="F32" s="865" t="s">
        <v>247</v>
      </c>
      <c r="G32" s="867" t="str">
        <f>+IF('[5]6 Valoración Control'!G31="","",'[5]6 Valoración Control'!G31)</f>
        <v>Intervenir bienes de uso público incluidos en el espacio público, de conformidad con las normas decreto 1469 de 2010, Ley 142 de 1994. urbanísticas adoptadas en el Plan de Ordenamiento.</v>
      </c>
      <c r="H32" s="154" t="s">
        <v>243</v>
      </c>
      <c r="I32" s="152" t="str">
        <f>+IF('[5]6 Valoración Control'!I31="","",'[5]6 Valoración Control'!I31)</f>
        <v xml:space="preserve">Entrega de resolución de licencia intervención del espacio público entre 15 y 30 días hábiles dependiendo el caso. </v>
      </c>
      <c r="J32" s="869"/>
      <c r="K32" s="871"/>
      <c r="L32" s="873"/>
      <c r="M32" s="184" t="s">
        <v>258</v>
      </c>
      <c r="N32" s="123" t="s">
        <v>529</v>
      </c>
      <c r="O32" s="93" t="s">
        <v>533</v>
      </c>
      <c r="P32" s="553" t="s">
        <v>524</v>
      </c>
      <c r="Q32" s="187" t="s">
        <v>510</v>
      </c>
      <c r="R32" s="550" t="s">
        <v>535</v>
      </c>
      <c r="S32" s="198" t="s">
        <v>523</v>
      </c>
      <c r="T32" s="195" t="s">
        <v>376</v>
      </c>
      <c r="U32" s="73" t="s">
        <v>374</v>
      </c>
      <c r="V32" s="73" t="s">
        <v>374</v>
      </c>
      <c r="W32" s="479" t="s">
        <v>525</v>
      </c>
      <c r="X32" s="51"/>
      <c r="Y32" s="51"/>
      <c r="AA32" s="178"/>
      <c r="AB32" s="178"/>
      <c r="AC32" s="183"/>
      <c r="AD32" s="183"/>
      <c r="AE32" s="183"/>
      <c r="AF32" s="183"/>
      <c r="AG32" s="183"/>
      <c r="AH32" s="183"/>
      <c r="AI32" s="183"/>
      <c r="AJ32" s="183"/>
      <c r="AK32" s="183"/>
      <c r="AL32" s="183"/>
    </row>
    <row r="33" spans="1:38" ht="61.5" customHeight="1" thickBot="1" x14ac:dyDescent="0.25">
      <c r="A33" s="893"/>
      <c r="B33" s="867"/>
      <c r="C33" s="869"/>
      <c r="D33" s="871"/>
      <c r="E33" s="863"/>
      <c r="F33" s="865"/>
      <c r="G33" s="867"/>
      <c r="H33" s="154" t="s">
        <v>244</v>
      </c>
      <c r="I33" s="556" t="s">
        <v>531</v>
      </c>
      <c r="J33" s="869"/>
      <c r="K33" s="871"/>
      <c r="L33" s="873"/>
      <c r="M33" s="184" t="s">
        <v>258</v>
      </c>
      <c r="N33" s="123" t="s">
        <v>531</v>
      </c>
      <c r="O33" s="559" t="s">
        <v>534</v>
      </c>
      <c r="P33" s="553" t="s">
        <v>524</v>
      </c>
      <c r="Q33" s="187" t="s">
        <v>510</v>
      </c>
      <c r="R33" s="550" t="s">
        <v>535</v>
      </c>
      <c r="S33" s="198" t="s">
        <v>523</v>
      </c>
      <c r="T33" s="195" t="s">
        <v>376</v>
      </c>
      <c r="U33" s="73" t="s">
        <v>374</v>
      </c>
      <c r="V33" s="73" t="s">
        <v>374</v>
      </c>
      <c r="W33" s="479" t="s">
        <v>525</v>
      </c>
      <c r="X33" s="51"/>
      <c r="Y33" s="51"/>
      <c r="AA33" s="178"/>
      <c r="AB33" s="178"/>
      <c r="AC33" s="183"/>
      <c r="AD33" s="183"/>
      <c r="AE33" s="183"/>
      <c r="AF33" s="183"/>
      <c r="AG33" s="183"/>
      <c r="AH33" s="183"/>
      <c r="AI33" s="183"/>
      <c r="AJ33" s="183"/>
      <c r="AK33" s="183"/>
      <c r="AL33" s="183"/>
    </row>
    <row r="34" spans="1:38" ht="55.5" customHeight="1" x14ac:dyDescent="0.2">
      <c r="A34" s="893"/>
      <c r="B34" s="867"/>
      <c r="C34" s="869"/>
      <c r="D34" s="871"/>
      <c r="E34" s="863"/>
      <c r="F34" s="865"/>
      <c r="G34" s="867"/>
      <c r="H34" s="154" t="s">
        <v>245</v>
      </c>
      <c r="I34" s="556" t="s">
        <v>532</v>
      </c>
      <c r="J34" s="869"/>
      <c r="K34" s="871"/>
      <c r="L34" s="873"/>
      <c r="M34" s="184" t="s">
        <v>258</v>
      </c>
      <c r="N34" s="123" t="s">
        <v>532</v>
      </c>
      <c r="O34" s="93" t="s">
        <v>533</v>
      </c>
      <c r="P34" s="553" t="s">
        <v>524</v>
      </c>
      <c r="Q34" s="187" t="s">
        <v>510</v>
      </c>
      <c r="R34" s="550" t="s">
        <v>535</v>
      </c>
      <c r="S34" s="198" t="s">
        <v>523</v>
      </c>
      <c r="T34" s="195" t="s">
        <v>376</v>
      </c>
      <c r="U34" s="73" t="s">
        <v>374</v>
      </c>
      <c r="V34" s="73" t="s">
        <v>374</v>
      </c>
      <c r="W34" s="479" t="s">
        <v>525</v>
      </c>
      <c r="X34" s="51"/>
      <c r="Y34" s="51"/>
      <c r="AA34" s="178"/>
      <c r="AB34" s="178"/>
      <c r="AC34" s="183"/>
      <c r="AD34" s="183"/>
      <c r="AE34" s="183"/>
      <c r="AF34" s="183"/>
      <c r="AG34" s="183"/>
      <c r="AH34" s="183"/>
      <c r="AI34" s="183"/>
      <c r="AJ34" s="183"/>
      <c r="AK34" s="183"/>
      <c r="AL34" s="183"/>
    </row>
    <row r="35" spans="1:38" ht="15.75" customHeight="1" x14ac:dyDescent="0.2">
      <c r="A35" s="893"/>
      <c r="B35" s="867"/>
      <c r="C35" s="869"/>
      <c r="D35" s="871"/>
      <c r="E35" s="863"/>
      <c r="F35" s="865" t="s">
        <v>248</v>
      </c>
      <c r="G35" s="867" t="str">
        <f>+IF('[5]6 Valoración Control'!G34="","",'[5]6 Valoración Control'!G34)</f>
        <v/>
      </c>
      <c r="H35" s="154" t="s">
        <v>243</v>
      </c>
      <c r="I35" s="152" t="str">
        <f>+IF('[5]6 Valoración Control'!I34="","",'[5]6 Valoración Control'!I34)</f>
        <v/>
      </c>
      <c r="J35" s="869"/>
      <c r="K35" s="871"/>
      <c r="L35" s="873"/>
      <c r="M35" s="194"/>
      <c r="N35" s="195"/>
      <c r="O35" s="73"/>
      <c r="P35" s="73"/>
      <c r="Q35" s="196"/>
      <c r="R35" s="197"/>
      <c r="S35" s="198"/>
      <c r="T35" s="195"/>
      <c r="U35" s="73"/>
      <c r="V35" s="479"/>
      <c r="W35" s="479"/>
      <c r="X35" s="51"/>
      <c r="Y35" s="51"/>
      <c r="AA35" s="178"/>
      <c r="AB35" s="178"/>
      <c r="AC35" s="183"/>
      <c r="AD35" s="183"/>
      <c r="AE35" s="183"/>
      <c r="AF35" s="183"/>
      <c r="AG35" s="183"/>
      <c r="AH35" s="183"/>
      <c r="AI35" s="183"/>
      <c r="AJ35" s="183"/>
      <c r="AK35" s="183"/>
      <c r="AL35" s="183"/>
    </row>
    <row r="36" spans="1:38" ht="18" customHeight="1" x14ac:dyDescent="0.2">
      <c r="A36" s="893"/>
      <c r="B36" s="867"/>
      <c r="C36" s="869"/>
      <c r="D36" s="871"/>
      <c r="E36" s="863"/>
      <c r="F36" s="865"/>
      <c r="G36" s="867"/>
      <c r="H36" s="154" t="s">
        <v>244</v>
      </c>
      <c r="I36" s="152" t="str">
        <f>+IF('[5]6 Valoración Control'!I35="","",'[5]6 Valoración Control'!I35)</f>
        <v/>
      </c>
      <c r="J36" s="869"/>
      <c r="K36" s="871"/>
      <c r="L36" s="873"/>
      <c r="M36" s="194"/>
      <c r="N36" s="195"/>
      <c r="O36" s="73"/>
      <c r="P36" s="73"/>
      <c r="Q36" s="196"/>
      <c r="R36" s="197"/>
      <c r="S36" s="198"/>
      <c r="T36" s="195"/>
      <c r="U36" s="73"/>
      <c r="V36" s="479"/>
      <c r="W36" s="479"/>
      <c r="X36" s="51"/>
      <c r="Y36" s="51"/>
      <c r="AA36" s="178"/>
      <c r="AB36" s="178"/>
      <c r="AC36" s="183"/>
      <c r="AD36" s="183"/>
      <c r="AE36" s="183"/>
      <c r="AF36" s="183"/>
      <c r="AG36" s="183"/>
      <c r="AH36" s="183"/>
      <c r="AI36" s="183"/>
      <c r="AJ36" s="183"/>
      <c r="AK36" s="183"/>
      <c r="AL36" s="183"/>
    </row>
    <row r="37" spans="1:38" ht="20.25" customHeight="1" x14ac:dyDescent="0.2">
      <c r="A37" s="893"/>
      <c r="B37" s="867"/>
      <c r="C37" s="869"/>
      <c r="D37" s="871"/>
      <c r="E37" s="863"/>
      <c r="F37" s="865"/>
      <c r="G37" s="867"/>
      <c r="H37" s="154" t="s">
        <v>245</v>
      </c>
      <c r="I37" s="152" t="str">
        <f>+IF('[5]6 Valoración Control'!I36="","",'[5]6 Valoración Control'!I36)</f>
        <v/>
      </c>
      <c r="J37" s="869"/>
      <c r="K37" s="871"/>
      <c r="L37" s="873"/>
      <c r="M37" s="194"/>
      <c r="N37" s="195"/>
      <c r="O37" s="73"/>
      <c r="P37" s="73"/>
      <c r="Q37" s="196"/>
      <c r="R37" s="197"/>
      <c r="S37" s="198"/>
      <c r="T37" s="195"/>
      <c r="U37" s="73"/>
      <c r="V37" s="479"/>
      <c r="W37" s="479"/>
      <c r="X37" s="51"/>
      <c r="Y37" s="51"/>
      <c r="AA37" s="178"/>
      <c r="AB37" s="178"/>
      <c r="AC37" s="183"/>
      <c r="AD37" s="183"/>
      <c r="AE37" s="183"/>
      <c r="AF37" s="183"/>
      <c r="AG37" s="183"/>
      <c r="AH37" s="183"/>
      <c r="AI37" s="183"/>
      <c r="AJ37" s="183"/>
      <c r="AK37" s="183"/>
      <c r="AL37" s="183"/>
    </row>
    <row r="38" spans="1:38" ht="18" customHeight="1" x14ac:dyDescent="0.2">
      <c r="A38" s="893"/>
      <c r="B38" s="867"/>
      <c r="C38" s="869"/>
      <c r="D38" s="871"/>
      <c r="E38" s="863"/>
      <c r="F38" s="865" t="s">
        <v>249</v>
      </c>
      <c r="G38" s="867" t="str">
        <f>+IF('[5]6 Valoración Control'!G37="","",'[5]6 Valoración Control'!G37)</f>
        <v/>
      </c>
      <c r="H38" s="154" t="s">
        <v>243</v>
      </c>
      <c r="I38" s="152" t="str">
        <f>+IF('[5]6 Valoración Control'!I37="","",'[5]6 Valoración Control'!I37)</f>
        <v/>
      </c>
      <c r="J38" s="869"/>
      <c r="K38" s="871"/>
      <c r="L38" s="873"/>
      <c r="M38" s="194"/>
      <c r="N38" s="195"/>
      <c r="O38" s="73"/>
      <c r="P38" s="73"/>
      <c r="Q38" s="196"/>
      <c r="R38" s="197"/>
      <c r="S38" s="198"/>
      <c r="T38" s="195"/>
      <c r="U38" s="73"/>
      <c r="V38" s="479"/>
      <c r="W38" s="479"/>
      <c r="X38" s="51"/>
      <c r="Y38" s="51"/>
      <c r="AA38" s="178"/>
      <c r="AB38" s="178"/>
      <c r="AC38" s="183"/>
      <c r="AD38" s="183"/>
      <c r="AE38" s="183"/>
      <c r="AF38" s="183"/>
      <c r="AG38" s="183"/>
      <c r="AH38" s="183"/>
      <c r="AI38" s="183"/>
      <c r="AJ38" s="183"/>
      <c r="AK38" s="183"/>
      <c r="AL38" s="183"/>
    </row>
    <row r="39" spans="1:38" ht="15.75" customHeight="1" x14ac:dyDescent="0.2">
      <c r="A39" s="893"/>
      <c r="B39" s="867"/>
      <c r="C39" s="869"/>
      <c r="D39" s="871"/>
      <c r="E39" s="863"/>
      <c r="F39" s="865"/>
      <c r="G39" s="867"/>
      <c r="H39" s="154" t="s">
        <v>244</v>
      </c>
      <c r="I39" s="152" t="str">
        <f>+IF('[5]6 Valoración Control'!I38="","",'[5]6 Valoración Control'!I38)</f>
        <v/>
      </c>
      <c r="J39" s="869"/>
      <c r="K39" s="871"/>
      <c r="L39" s="873"/>
      <c r="M39" s="194"/>
      <c r="N39" s="195"/>
      <c r="O39" s="73"/>
      <c r="P39" s="73"/>
      <c r="Q39" s="196"/>
      <c r="R39" s="197"/>
      <c r="S39" s="198"/>
      <c r="T39" s="195"/>
      <c r="U39" s="73"/>
      <c r="V39" s="479"/>
      <c r="W39" s="479"/>
      <c r="X39" s="51"/>
      <c r="Y39" s="51"/>
      <c r="AA39" s="178"/>
      <c r="AB39" s="178"/>
      <c r="AC39" s="183"/>
      <c r="AD39" s="183"/>
      <c r="AE39" s="183"/>
      <c r="AF39" s="183"/>
      <c r="AG39" s="183"/>
      <c r="AH39" s="183"/>
      <c r="AI39" s="183"/>
      <c r="AJ39" s="183"/>
      <c r="AK39" s="183"/>
      <c r="AL39" s="183"/>
    </row>
    <row r="40" spans="1:38" ht="15.75" customHeight="1" x14ac:dyDescent="0.2">
      <c r="A40" s="893"/>
      <c r="B40" s="867"/>
      <c r="C40" s="869"/>
      <c r="D40" s="871"/>
      <c r="E40" s="863"/>
      <c r="F40" s="865"/>
      <c r="G40" s="867"/>
      <c r="H40" s="154" t="s">
        <v>245</v>
      </c>
      <c r="I40" s="152" t="str">
        <f>+IF('[5]6 Valoración Control'!I39="","",'[5]6 Valoración Control'!I39)</f>
        <v/>
      </c>
      <c r="J40" s="869"/>
      <c r="K40" s="871"/>
      <c r="L40" s="873"/>
      <c r="M40" s="194"/>
      <c r="N40" s="195"/>
      <c r="O40" s="73"/>
      <c r="P40" s="73"/>
      <c r="Q40" s="196"/>
      <c r="R40" s="197"/>
      <c r="S40" s="198"/>
      <c r="T40" s="195"/>
      <c r="U40" s="73"/>
      <c r="V40" s="479"/>
      <c r="W40" s="479"/>
      <c r="X40" s="51"/>
      <c r="Y40" s="51"/>
      <c r="AA40" s="178"/>
      <c r="AB40" s="178"/>
      <c r="AC40" s="183"/>
      <c r="AD40" s="183"/>
      <c r="AE40" s="183"/>
      <c r="AF40" s="183"/>
      <c r="AG40" s="183"/>
      <c r="AH40" s="183"/>
      <c r="AI40" s="183"/>
      <c r="AJ40" s="183"/>
      <c r="AK40" s="183"/>
      <c r="AL40" s="183"/>
    </row>
    <row r="41" spans="1:38" ht="153" customHeight="1" x14ac:dyDescent="0.2">
      <c r="A41" s="893" t="str">
        <f>'2 Contexto e Identificación'!$A$12</f>
        <v>R3</v>
      </c>
      <c r="B41" s="894" t="str">
        <f>+'2 Contexto e Identificación'!$E$12</f>
        <v xml:space="preserve">Posibilidad de recibir o solicitar cualquier dádiva o beneficio a nombre propio o de terceros Con el fin de  
emitir concepto sobre uso de suelo y normas urbanísticas </v>
      </c>
      <c r="C41" s="895" t="s">
        <v>180</v>
      </c>
      <c r="D41" s="871" t="s">
        <v>222</v>
      </c>
      <c r="E41" s="895" t="s">
        <v>208</v>
      </c>
      <c r="F41" s="894" t="s">
        <v>242</v>
      </c>
      <c r="G41" s="894" t="str">
        <f>+IF('6 Valoración Control'!G40="","",'6 Valoración Control'!G40)</f>
        <v>Alterar la información correspondiente al sitio sobre el cual se busca expedir la certificación para definir su viabilidad</v>
      </c>
      <c r="H41" s="151" t="s">
        <v>243</v>
      </c>
      <c r="I41" s="151" t="str">
        <f>+IF('6 Valoración Control'!I40="","",'6 Valoración Control'!I40)</f>
        <v>Se seleccionan certificados al azar, a manera de muestra, para realizar una revisión presencial o virtual sobre el sitio al cual se le expiden las certificaciones con el fin de indagar si el sitio cumple con los criterios para certificarse</v>
      </c>
      <c r="J41" s="895" t="s">
        <v>180</v>
      </c>
      <c r="K41" s="871" t="s">
        <v>222</v>
      </c>
      <c r="L41" s="895" t="s">
        <v>208</v>
      </c>
      <c r="M41" s="73" t="str">
        <f>'[4]9 Mapa Riesgo, Plan Acción'!M9</f>
        <v>Reducir_Mitigar</v>
      </c>
      <c r="N41" s="73" t="str">
        <f>'[4]9 Mapa Riesgo, Plan Acción'!N9</f>
        <v>Elaborar informes de seguimiento sobre la expedición de certificaciones que contengan la información producto de las revisiones que hacen del control. Estos informes serán entregados a Planeación y Control Interno para su revisión y la programación de auditorías periódicas sobre el mencionado seguimiento. Estos informes se realizarán de manera bimensual.</v>
      </c>
      <c r="O41" s="73" t="str">
        <f>'[4]9 Mapa Riesgo, Plan Acción'!O9</f>
        <v>Informes de seguimiento, Actas de reunión de la revisión de los mismos, Informes de auditoría</v>
      </c>
      <c r="P41" s="73" t="str">
        <f>'[4]9 Mapa Riesgo, Plan Acción'!P9</f>
        <v>Jefe de Control Urbano</v>
      </c>
      <c r="Q41" s="196" t="s">
        <v>325</v>
      </c>
      <c r="R41" s="548" t="str">
        <f>'[4]9 Mapa Riesgo, Plan Acción'!R9</f>
        <v>#Informes solicitados / #informes realizados*100</v>
      </c>
      <c r="S41" s="73" t="s">
        <v>328</v>
      </c>
      <c r="T41" s="480" t="s">
        <v>376</v>
      </c>
      <c r="U41" s="480" t="s">
        <v>374</v>
      </c>
      <c r="V41" s="73" t="s">
        <v>330</v>
      </c>
      <c r="W41" s="479" t="s">
        <v>373</v>
      </c>
      <c r="X41" s="192"/>
      <c r="Y41" s="192"/>
      <c r="AA41" s="178"/>
      <c r="AB41" s="178"/>
      <c r="AC41" s="183"/>
      <c r="AD41" s="183"/>
      <c r="AE41" s="183"/>
      <c r="AF41" s="193"/>
      <c r="AG41" s="193"/>
      <c r="AH41" s="193"/>
      <c r="AI41" s="193"/>
      <c r="AJ41" s="193"/>
      <c r="AK41" s="183"/>
      <c r="AL41" s="183"/>
    </row>
    <row r="42" spans="1:38" ht="72" customHeight="1" x14ac:dyDescent="0.2">
      <c r="A42" s="893"/>
      <c r="B42" s="894"/>
      <c r="C42" s="895"/>
      <c r="D42" s="871"/>
      <c r="E42" s="895"/>
      <c r="F42" s="894"/>
      <c r="G42" s="894"/>
      <c r="H42" s="151" t="s">
        <v>244</v>
      </c>
      <c r="I42" s="151" t="str">
        <f>+IF('6 Valoración Control'!I41="","",'6 Valoración Control'!I41)</f>
        <v xml:space="preserve">Revisión de las carpetas con la documentación de los sitios a los cuales se les expiden las certificaciones por parte del Líder de Control Urbano para verificar el cumplimiento de los requisitos </v>
      </c>
      <c r="J42" s="895"/>
      <c r="K42" s="871"/>
      <c r="L42" s="895"/>
      <c r="M42" s="73" t="s">
        <v>258</v>
      </c>
      <c r="N42" s="73" t="s">
        <v>286</v>
      </c>
      <c r="O42" s="73" t="s">
        <v>292</v>
      </c>
      <c r="P42" s="73" t="s">
        <v>280</v>
      </c>
      <c r="Q42" s="196" t="s">
        <v>325</v>
      </c>
      <c r="R42" s="548" t="s">
        <v>329</v>
      </c>
      <c r="S42" s="73" t="s">
        <v>328</v>
      </c>
      <c r="T42" s="480" t="s">
        <v>376</v>
      </c>
      <c r="U42" s="480" t="s">
        <v>374</v>
      </c>
      <c r="V42" s="73" t="s">
        <v>330</v>
      </c>
      <c r="W42" s="479" t="s">
        <v>373</v>
      </c>
      <c r="X42" s="192"/>
      <c r="Y42" s="192"/>
      <c r="AA42" s="178"/>
      <c r="AB42" s="178"/>
      <c r="AC42" s="183"/>
      <c r="AD42" s="200"/>
      <c r="AE42" s="201"/>
      <c r="AF42" s="193"/>
      <c r="AG42" s="193"/>
      <c r="AH42" s="193"/>
      <c r="AI42" s="193"/>
      <c r="AJ42" s="193"/>
      <c r="AK42" s="183"/>
      <c r="AL42" s="183"/>
    </row>
    <row r="43" spans="1:38" ht="76.5" customHeight="1" x14ac:dyDescent="0.2">
      <c r="A43" s="893"/>
      <c r="B43" s="894"/>
      <c r="C43" s="895"/>
      <c r="D43" s="871"/>
      <c r="E43" s="895"/>
      <c r="F43" s="894"/>
      <c r="G43" s="894"/>
      <c r="H43" s="151" t="s">
        <v>245</v>
      </c>
      <c r="I43" s="151" t="s">
        <v>285</v>
      </c>
      <c r="J43" s="895"/>
      <c r="K43" s="871"/>
      <c r="L43" s="895"/>
      <c r="M43" s="73" t="s">
        <v>258</v>
      </c>
      <c r="N43" s="73" t="s">
        <v>291</v>
      </c>
      <c r="O43" s="73" t="s">
        <v>293</v>
      </c>
      <c r="P43" s="73" t="s">
        <v>280</v>
      </c>
      <c r="Q43" s="196" t="s">
        <v>327</v>
      </c>
      <c r="R43" s="548" t="s">
        <v>329</v>
      </c>
      <c r="S43" s="73" t="s">
        <v>328</v>
      </c>
      <c r="T43" s="480" t="s">
        <v>376</v>
      </c>
      <c r="U43" s="480" t="s">
        <v>374</v>
      </c>
      <c r="V43" s="73" t="s">
        <v>330</v>
      </c>
      <c r="W43" s="479" t="s">
        <v>373</v>
      </c>
      <c r="X43" s="192"/>
      <c r="Y43" s="192"/>
      <c r="AA43" s="178"/>
      <c r="AB43" s="178"/>
      <c r="AC43" s="183"/>
      <c r="AD43" s="200"/>
      <c r="AE43" s="201"/>
      <c r="AF43" s="193"/>
      <c r="AG43" s="193"/>
      <c r="AH43" s="193"/>
      <c r="AI43" s="193"/>
      <c r="AJ43" s="193"/>
      <c r="AK43" s="183"/>
      <c r="AL43" s="183"/>
    </row>
    <row r="44" spans="1:38" ht="83.25" customHeight="1" x14ac:dyDescent="0.2">
      <c r="A44" s="893"/>
      <c r="B44" s="894"/>
      <c r="C44" s="895"/>
      <c r="D44" s="871"/>
      <c r="E44" s="895"/>
      <c r="F44" s="894" t="s">
        <v>246</v>
      </c>
      <c r="G44" s="894" t="str">
        <f>'[4]9 Mapa Riesgo, Plan Acción'!$G$12</f>
        <v>Alterar las firmas de la Líder de Contro Urbano, el Técnico de Sistemas de Información o el Secretario de Planeación</v>
      </c>
      <c r="H44" s="151" t="s">
        <v>243</v>
      </c>
      <c r="I44" s="151" t="s">
        <v>289</v>
      </c>
      <c r="J44" s="895"/>
      <c r="K44" s="871"/>
      <c r="L44" s="895"/>
      <c r="M44" s="73" t="s">
        <v>258</v>
      </c>
      <c r="N44" s="73" t="s">
        <v>294</v>
      </c>
      <c r="O44" s="73" t="s">
        <v>295</v>
      </c>
      <c r="P44" s="73" t="s">
        <v>280</v>
      </c>
      <c r="Q44" s="196" t="s">
        <v>326</v>
      </c>
      <c r="R44" s="548" t="s">
        <v>329</v>
      </c>
      <c r="S44" s="73" t="s">
        <v>328</v>
      </c>
      <c r="T44" s="480" t="s">
        <v>376</v>
      </c>
      <c r="U44" s="480" t="s">
        <v>374</v>
      </c>
      <c r="V44" s="73" t="s">
        <v>330</v>
      </c>
      <c r="W44" s="479" t="s">
        <v>373</v>
      </c>
      <c r="X44" s="192"/>
      <c r="Y44" s="192"/>
      <c r="AA44" s="178"/>
      <c r="AB44" s="178"/>
      <c r="AC44" s="183"/>
      <c r="AD44" s="200"/>
      <c r="AE44" s="201"/>
      <c r="AF44" s="193"/>
      <c r="AG44" s="193"/>
      <c r="AH44" s="193"/>
      <c r="AI44" s="193"/>
      <c r="AJ44" s="193"/>
      <c r="AK44" s="183"/>
      <c r="AL44" s="183"/>
    </row>
    <row r="45" spans="1:38" ht="78" customHeight="1" x14ac:dyDescent="0.2">
      <c r="A45" s="893"/>
      <c r="B45" s="894"/>
      <c r="C45" s="895"/>
      <c r="D45" s="871"/>
      <c r="E45" s="895"/>
      <c r="F45" s="894"/>
      <c r="G45" s="894"/>
      <c r="H45" s="151" t="s">
        <v>244</v>
      </c>
      <c r="I45" s="151" t="s">
        <v>287</v>
      </c>
      <c r="J45" s="895"/>
      <c r="K45" s="871"/>
      <c r="L45" s="895"/>
      <c r="M45" s="73" t="s">
        <v>258</v>
      </c>
      <c r="N45" s="73" t="s">
        <v>296</v>
      </c>
      <c r="O45" s="73" t="s">
        <v>297</v>
      </c>
      <c r="P45" s="73" t="s">
        <v>280</v>
      </c>
      <c r="Q45" s="196" t="s">
        <v>326</v>
      </c>
      <c r="R45" s="548" t="s">
        <v>329</v>
      </c>
      <c r="S45" s="73" t="s">
        <v>328</v>
      </c>
      <c r="T45" s="480" t="s">
        <v>376</v>
      </c>
      <c r="U45" s="480" t="s">
        <v>374</v>
      </c>
      <c r="V45" s="73" t="s">
        <v>330</v>
      </c>
      <c r="W45" s="479" t="s">
        <v>373</v>
      </c>
      <c r="X45" s="192"/>
      <c r="Y45" s="192"/>
      <c r="AA45" s="178"/>
      <c r="AB45" s="178"/>
      <c r="AC45" s="183"/>
      <c r="AD45" s="200"/>
      <c r="AE45" s="201"/>
      <c r="AF45" s="193"/>
      <c r="AG45" s="193"/>
      <c r="AH45" s="193"/>
      <c r="AI45" s="202"/>
      <c r="AJ45" s="193"/>
      <c r="AK45" s="183"/>
      <c r="AL45" s="183"/>
    </row>
    <row r="46" spans="1:38" ht="57.75" customHeight="1" x14ac:dyDescent="0.2">
      <c r="A46" s="893"/>
      <c r="B46" s="894"/>
      <c r="C46" s="895"/>
      <c r="D46" s="871"/>
      <c r="E46" s="895"/>
      <c r="F46" s="894"/>
      <c r="G46" s="894"/>
      <c r="H46" s="151" t="s">
        <v>245</v>
      </c>
      <c r="I46" s="151" t="s">
        <v>288</v>
      </c>
      <c r="J46" s="895"/>
      <c r="K46" s="871"/>
      <c r="L46" s="895"/>
      <c r="M46" s="73" t="s">
        <v>258</v>
      </c>
      <c r="N46" s="73" t="s">
        <v>299</v>
      </c>
      <c r="O46" s="73" t="s">
        <v>298</v>
      </c>
      <c r="P46" s="73" t="s">
        <v>280</v>
      </c>
      <c r="Q46" s="196" t="s">
        <v>326</v>
      </c>
      <c r="R46" s="548" t="s">
        <v>329</v>
      </c>
      <c r="S46" s="73" t="s">
        <v>328</v>
      </c>
      <c r="T46" s="480" t="s">
        <v>376</v>
      </c>
      <c r="U46" s="480" t="s">
        <v>374</v>
      </c>
      <c r="V46" s="73" t="s">
        <v>330</v>
      </c>
      <c r="W46" s="479" t="s">
        <v>373</v>
      </c>
      <c r="X46" s="192"/>
      <c r="Y46" s="192"/>
      <c r="AA46" s="178"/>
      <c r="AB46" s="178"/>
      <c r="AC46" s="183"/>
      <c r="AD46" s="200"/>
      <c r="AE46" s="201"/>
      <c r="AF46" s="193"/>
      <c r="AG46" s="193"/>
      <c r="AH46" s="193"/>
      <c r="AI46" s="193"/>
      <c r="AJ46" s="193"/>
      <c r="AK46" s="183"/>
      <c r="AL46" s="183"/>
    </row>
    <row r="47" spans="1:38" ht="0.75" hidden="1" customHeight="1" x14ac:dyDescent="0.2">
      <c r="A47" s="893"/>
      <c r="B47" s="894"/>
      <c r="C47" s="895"/>
      <c r="D47" s="871"/>
      <c r="E47" s="895"/>
      <c r="F47" s="894" t="s">
        <v>247</v>
      </c>
      <c r="G47" s="894" t="str">
        <f>+IF('6 Valoración Control'!G46="","",'6 Valoración Control'!G46)</f>
        <v/>
      </c>
      <c r="H47" s="151" t="s">
        <v>243</v>
      </c>
      <c r="I47" s="151"/>
      <c r="J47" s="895"/>
      <c r="K47" s="871"/>
      <c r="L47" s="895"/>
      <c r="M47" s="73"/>
      <c r="N47" s="73"/>
      <c r="O47" s="73"/>
      <c r="P47" s="73"/>
      <c r="Q47" s="196"/>
      <c r="R47" s="548"/>
      <c r="S47" s="73"/>
      <c r="T47" s="73"/>
      <c r="U47" s="73"/>
      <c r="V47" s="73"/>
      <c r="W47" s="73"/>
      <c r="X47" s="192"/>
      <c r="Y47" s="192"/>
      <c r="Z47" s="178"/>
      <c r="AA47" s="178"/>
      <c r="AB47" s="178"/>
      <c r="AC47" s="183"/>
      <c r="AD47" s="200"/>
      <c r="AE47" s="183"/>
      <c r="AF47" s="201"/>
      <c r="AG47" s="201"/>
      <c r="AH47" s="201"/>
      <c r="AI47" s="201"/>
      <c r="AJ47" s="201"/>
      <c r="AK47" s="183"/>
      <c r="AL47" s="183"/>
    </row>
    <row r="48" spans="1:38" ht="4.5" customHeight="1" x14ac:dyDescent="0.2">
      <c r="A48" s="893"/>
      <c r="B48" s="894"/>
      <c r="C48" s="895"/>
      <c r="D48" s="871"/>
      <c r="E48" s="895"/>
      <c r="F48" s="894"/>
      <c r="G48" s="894"/>
      <c r="H48" s="151" t="s">
        <v>244</v>
      </c>
      <c r="I48" s="151"/>
      <c r="J48" s="895"/>
      <c r="K48" s="871"/>
      <c r="L48" s="895"/>
      <c r="M48" s="73"/>
      <c r="N48" s="73"/>
      <c r="O48" s="73"/>
      <c r="P48" s="73"/>
      <c r="Q48" s="196"/>
      <c r="R48" s="548"/>
      <c r="S48" s="73"/>
      <c r="T48" s="73"/>
      <c r="U48" s="73"/>
      <c r="V48" s="73"/>
      <c r="W48" s="73"/>
      <c r="X48" s="192"/>
      <c r="Y48" s="192"/>
      <c r="AA48" s="178"/>
      <c r="AB48" s="178"/>
      <c r="AC48" s="183"/>
      <c r="AD48" s="183"/>
      <c r="AE48" s="183"/>
      <c r="AF48" s="193"/>
      <c r="AG48" s="193"/>
      <c r="AH48" s="193"/>
      <c r="AI48" s="193"/>
      <c r="AJ48" s="193"/>
      <c r="AK48" s="183"/>
      <c r="AL48" s="183"/>
    </row>
    <row r="49" spans="1:38" ht="9.75" customHeight="1" x14ac:dyDescent="0.2">
      <c r="A49" s="893"/>
      <c r="B49" s="894"/>
      <c r="C49" s="895"/>
      <c r="D49" s="871"/>
      <c r="E49" s="895"/>
      <c r="F49" s="894"/>
      <c r="G49" s="894"/>
      <c r="H49" s="151" t="s">
        <v>245</v>
      </c>
      <c r="I49" s="151"/>
      <c r="J49" s="895"/>
      <c r="K49" s="871"/>
      <c r="L49" s="895"/>
      <c r="M49" s="73"/>
      <c r="N49" s="73"/>
      <c r="O49" s="73"/>
      <c r="P49" s="73"/>
      <c r="Q49" s="196"/>
      <c r="R49" s="548"/>
      <c r="S49" s="73"/>
      <c r="T49" s="73"/>
      <c r="U49" s="73"/>
      <c r="V49" s="73"/>
      <c r="W49" s="73"/>
      <c r="X49" s="192"/>
      <c r="Y49" s="192"/>
      <c r="Z49" s="178"/>
      <c r="AA49" s="178"/>
      <c r="AB49" s="178"/>
      <c r="AC49" s="183"/>
      <c r="AD49" s="183"/>
      <c r="AE49" s="183"/>
      <c r="AF49" s="193"/>
      <c r="AG49" s="193"/>
      <c r="AH49" s="193"/>
      <c r="AI49" s="193"/>
      <c r="AJ49" s="193"/>
      <c r="AK49" s="183"/>
      <c r="AL49" s="183"/>
    </row>
    <row r="50" spans="1:38" ht="15.75" customHeight="1" x14ac:dyDescent="0.2">
      <c r="A50" s="893"/>
      <c r="B50" s="894"/>
      <c r="C50" s="895"/>
      <c r="D50" s="871"/>
      <c r="E50" s="895"/>
      <c r="F50" s="894" t="s">
        <v>248</v>
      </c>
      <c r="G50" s="894" t="str">
        <f>+IF('6 Valoración Control'!G49="","",'6 Valoración Control'!G49)</f>
        <v/>
      </c>
      <c r="H50" s="151" t="s">
        <v>243</v>
      </c>
      <c r="I50" s="151" t="str">
        <f>+IF('6 Valoración Control'!I49="","",'6 Valoración Control'!I49)</f>
        <v/>
      </c>
      <c r="J50" s="895"/>
      <c r="K50" s="871"/>
      <c r="L50" s="895"/>
      <c r="M50" s="73"/>
      <c r="N50" s="73"/>
      <c r="O50" s="73"/>
      <c r="P50" s="73"/>
      <c r="Q50" s="196"/>
      <c r="R50" s="548"/>
      <c r="S50" s="73"/>
      <c r="T50" s="73"/>
      <c r="U50" s="73"/>
      <c r="V50" s="73"/>
      <c r="W50" s="73"/>
      <c r="X50" s="192"/>
      <c r="Y50" s="192"/>
      <c r="Z50" s="203"/>
      <c r="AA50" s="203"/>
      <c r="AB50" s="203"/>
      <c r="AC50" s="183"/>
      <c r="AD50" s="183"/>
      <c r="AE50" s="204"/>
      <c r="AF50" s="204"/>
      <c r="AG50" s="204"/>
      <c r="AH50" s="204"/>
      <c r="AI50" s="204"/>
      <c r="AJ50" s="204"/>
      <c r="AK50" s="183"/>
      <c r="AL50" s="183"/>
    </row>
    <row r="51" spans="1:38" ht="21" customHeight="1" x14ac:dyDescent="0.2">
      <c r="A51" s="893"/>
      <c r="B51" s="894"/>
      <c r="C51" s="895"/>
      <c r="D51" s="871"/>
      <c r="E51" s="895"/>
      <c r="F51" s="894"/>
      <c r="G51" s="894"/>
      <c r="H51" s="151" t="s">
        <v>244</v>
      </c>
      <c r="I51" s="151" t="str">
        <f>+IF('6 Valoración Control'!I50="","",'6 Valoración Control'!I50)</f>
        <v/>
      </c>
      <c r="J51" s="895"/>
      <c r="K51" s="871"/>
      <c r="L51" s="895"/>
      <c r="M51" s="73"/>
      <c r="N51" s="73"/>
      <c r="O51" s="73"/>
      <c r="P51" s="73"/>
      <c r="Q51" s="196"/>
      <c r="R51" s="548"/>
      <c r="S51" s="73"/>
      <c r="T51" s="73"/>
      <c r="U51" s="73"/>
      <c r="V51" s="73"/>
      <c r="W51" s="73"/>
      <c r="X51" s="192"/>
      <c r="Y51" s="192"/>
      <c r="AA51" s="203"/>
      <c r="AB51" s="203"/>
      <c r="AC51" s="183"/>
      <c r="AD51" s="183"/>
      <c r="AE51" s="183"/>
      <c r="AF51" s="193"/>
      <c r="AG51" s="193"/>
      <c r="AH51" s="193"/>
      <c r="AI51" s="193"/>
      <c r="AJ51" s="193"/>
      <c r="AK51" s="183"/>
      <c r="AL51" s="183"/>
    </row>
    <row r="52" spans="1:38" ht="15" customHeight="1" x14ac:dyDescent="0.2">
      <c r="A52" s="893"/>
      <c r="B52" s="894"/>
      <c r="C52" s="895"/>
      <c r="D52" s="871"/>
      <c r="E52" s="895"/>
      <c r="F52" s="894"/>
      <c r="G52" s="894"/>
      <c r="H52" s="151" t="s">
        <v>245</v>
      </c>
      <c r="I52" s="151" t="str">
        <f>+IF('6 Valoración Control'!I51="","",'6 Valoración Control'!I51)</f>
        <v/>
      </c>
      <c r="J52" s="895"/>
      <c r="K52" s="871"/>
      <c r="L52" s="895"/>
      <c r="M52" s="73"/>
      <c r="N52" s="73"/>
      <c r="O52" s="73"/>
      <c r="P52" s="73"/>
      <c r="Q52" s="196"/>
      <c r="R52" s="548"/>
      <c r="S52" s="73"/>
      <c r="T52" s="73"/>
      <c r="U52" s="73"/>
      <c r="V52" s="73"/>
      <c r="W52" s="73"/>
      <c r="X52" s="192"/>
      <c r="Y52" s="192"/>
      <c r="AA52" s="203"/>
      <c r="AB52" s="203"/>
      <c r="AC52" s="183"/>
      <c r="AD52" s="183"/>
      <c r="AE52" s="183"/>
      <c r="AF52" s="193"/>
      <c r="AG52" s="193"/>
      <c r="AH52" s="193"/>
      <c r="AI52" s="193"/>
      <c r="AJ52" s="193"/>
      <c r="AK52" s="183"/>
      <c r="AL52" s="183"/>
    </row>
    <row r="53" spans="1:38" ht="0.75" customHeight="1" x14ac:dyDescent="0.2">
      <c r="A53" s="893"/>
      <c r="B53" s="894"/>
      <c r="C53" s="895"/>
      <c r="D53" s="871"/>
      <c r="E53" s="895"/>
      <c r="F53" s="894" t="s">
        <v>249</v>
      </c>
      <c r="G53" s="894" t="str">
        <f>+IF('6 Valoración Control'!G52="","",'6 Valoración Control'!G52)</f>
        <v/>
      </c>
      <c r="H53" s="151" t="s">
        <v>243</v>
      </c>
      <c r="I53" s="151"/>
      <c r="J53" s="895"/>
      <c r="K53" s="871"/>
      <c r="L53" s="895"/>
      <c r="M53" s="73"/>
      <c r="N53" s="73"/>
      <c r="O53" s="73"/>
      <c r="P53" s="73"/>
      <c r="Q53" s="196"/>
      <c r="R53" s="548"/>
      <c r="S53" s="73"/>
      <c r="T53" s="73"/>
      <c r="U53" s="73"/>
      <c r="V53" s="73"/>
      <c r="W53" s="73"/>
      <c r="X53" s="192"/>
      <c r="Y53" s="192"/>
      <c r="AA53" s="203"/>
      <c r="AB53" s="203"/>
      <c r="AC53" s="183"/>
      <c r="AD53" s="202"/>
      <c r="AE53" s="202"/>
      <c r="AF53" s="202"/>
      <c r="AG53" s="202"/>
      <c r="AH53" s="202"/>
      <c r="AI53" s="202"/>
      <c r="AJ53" s="193"/>
      <c r="AK53" s="183"/>
      <c r="AL53" s="183"/>
    </row>
    <row r="54" spans="1:38" ht="43.5" hidden="1" customHeight="1" thickBot="1" x14ac:dyDescent="0.25">
      <c r="A54" s="893"/>
      <c r="B54" s="894"/>
      <c r="C54" s="895"/>
      <c r="D54" s="871"/>
      <c r="E54" s="895"/>
      <c r="F54" s="894"/>
      <c r="G54" s="894"/>
      <c r="H54" s="151" t="s">
        <v>244</v>
      </c>
      <c r="I54" s="151"/>
      <c r="J54" s="895"/>
      <c r="K54" s="871"/>
      <c r="L54" s="895"/>
      <c r="M54" s="73"/>
      <c r="N54" s="73"/>
      <c r="O54" s="73"/>
      <c r="P54" s="73"/>
      <c r="Q54" s="196"/>
      <c r="R54" s="548"/>
      <c r="S54" s="73"/>
      <c r="T54" s="73"/>
      <c r="U54" s="73"/>
      <c r="V54" s="73"/>
      <c r="W54" s="73"/>
      <c r="X54" s="192"/>
      <c r="Y54" s="192"/>
      <c r="AC54" s="183"/>
      <c r="AD54" s="205"/>
      <c r="AE54" s="205"/>
      <c r="AF54" s="205"/>
      <c r="AG54" s="205"/>
      <c r="AH54" s="205"/>
      <c r="AI54" s="205"/>
      <c r="AJ54" s="193"/>
      <c r="AK54" s="183"/>
      <c r="AL54" s="183"/>
    </row>
    <row r="55" spans="1:38" ht="43.5" hidden="1" customHeight="1" thickBot="1" x14ac:dyDescent="0.25">
      <c r="A55" s="893"/>
      <c r="B55" s="894"/>
      <c r="C55" s="895"/>
      <c r="D55" s="871"/>
      <c r="E55" s="895"/>
      <c r="F55" s="894"/>
      <c r="G55" s="894"/>
      <c r="H55" s="151" t="s">
        <v>245</v>
      </c>
      <c r="I55" s="151"/>
      <c r="J55" s="895"/>
      <c r="K55" s="871"/>
      <c r="L55" s="895"/>
      <c r="M55" s="73"/>
      <c r="N55" s="73"/>
      <c r="O55" s="73"/>
      <c r="P55" s="73"/>
      <c r="Q55" s="196"/>
      <c r="R55" s="548"/>
      <c r="S55" s="73"/>
      <c r="T55" s="73"/>
      <c r="U55" s="73"/>
      <c r="V55" s="73"/>
      <c r="W55" s="73"/>
      <c r="X55" s="192"/>
      <c r="Y55" s="192"/>
      <c r="AC55" s="183"/>
      <c r="AD55" s="202"/>
      <c r="AE55" s="202"/>
      <c r="AF55" s="202"/>
      <c r="AG55" s="202"/>
      <c r="AH55" s="202"/>
      <c r="AI55" s="202"/>
      <c r="AJ55" s="193"/>
      <c r="AK55" s="183"/>
      <c r="AL55" s="183"/>
    </row>
    <row r="56" spans="1:38" ht="120" customHeight="1" thickBot="1" x14ac:dyDescent="0.25">
      <c r="A56" s="882" t="str">
        <f>'2 Contexto e Identificación'!$A$13</f>
        <v>R4</v>
      </c>
      <c r="B56" s="866" t="str">
        <f>+'2 Contexto e Identificación'!$E$13</f>
        <v>Posibilidad de recibir o solicitar cualquier dádiva o beneficio a nombre propio o de terceros Con el fin de Ceder/Titular un predio sin el cumplimiento de los Requisitos</v>
      </c>
      <c r="C56" s="868" t="str">
        <f>+'5 Mapa Calor Inherente'!$C$13</f>
        <v>Improbable</v>
      </c>
      <c r="D56" s="870" t="str">
        <f>+'5 Mapa Calor Inherente'!$D$13</f>
        <v>Menor</v>
      </c>
      <c r="E56" s="862" t="str">
        <f>+'5 Mapa Calor Inherente'!$E$13</f>
        <v>Moderado</v>
      </c>
      <c r="F56" s="864" t="s">
        <v>242</v>
      </c>
      <c r="G56" s="866" t="str">
        <f>+IF('6 Valoración Control'!G55="","",'6 Valoración Control'!G55)</f>
        <v>Omitir o pasar por alto algunos requisitos dentro de la visita de caracterización del predio/familia por parte del contrastista que realiza la actividad</v>
      </c>
      <c r="H56" s="156" t="s">
        <v>243</v>
      </c>
      <c r="I56" s="142" t="s">
        <v>346</v>
      </c>
      <c r="J56" s="868" t="str">
        <f>+'7 Mapa Calor Residual'!$C$12</f>
        <v>Improbable</v>
      </c>
      <c r="K56" s="870" t="str">
        <f>+'7 Mapa Calor Residual'!$D$12</f>
        <v>Menor</v>
      </c>
      <c r="L56" s="872" t="str">
        <f>+'7 Mapa Calor Residual'!$E$12</f>
        <v>Moderado</v>
      </c>
      <c r="M56" s="212" t="s">
        <v>258</v>
      </c>
      <c r="N56" s="546" t="s">
        <v>352</v>
      </c>
      <c r="O56" s="546" t="s">
        <v>358</v>
      </c>
      <c r="P56" s="546" t="s">
        <v>362</v>
      </c>
      <c r="Q56" s="546" t="s">
        <v>359</v>
      </c>
      <c r="R56" s="546" t="s">
        <v>366</v>
      </c>
      <c r="S56" s="547" t="s">
        <v>372</v>
      </c>
      <c r="T56" s="542" t="s">
        <v>376</v>
      </c>
      <c r="U56" s="542" t="s">
        <v>375</v>
      </c>
      <c r="V56" s="542" t="s">
        <v>375</v>
      </c>
      <c r="W56" s="543" t="s">
        <v>373</v>
      </c>
      <c r="X56" s="192"/>
      <c r="Y56" s="192"/>
      <c r="AC56" s="183"/>
      <c r="AD56" s="202"/>
      <c r="AE56" s="202"/>
      <c r="AF56" s="202"/>
      <c r="AG56" s="202"/>
      <c r="AH56" s="202"/>
      <c r="AI56" s="202"/>
      <c r="AJ56" s="193"/>
      <c r="AK56" s="183"/>
      <c r="AL56" s="183"/>
    </row>
    <row r="57" spans="1:38" ht="45.75" customHeight="1" thickBot="1" x14ac:dyDescent="0.3">
      <c r="A57" s="883"/>
      <c r="B57" s="867"/>
      <c r="C57" s="869"/>
      <c r="D57" s="871"/>
      <c r="E57" s="863"/>
      <c r="F57" s="865"/>
      <c r="G57" s="867"/>
      <c r="H57" s="154" t="s">
        <v>244</v>
      </c>
      <c r="I57" s="152" t="s">
        <v>347</v>
      </c>
      <c r="J57" s="869"/>
      <c r="K57" s="871"/>
      <c r="L57" s="873"/>
      <c r="M57" s="184" t="s">
        <v>258</v>
      </c>
      <c r="N57" s="478" t="s">
        <v>353</v>
      </c>
      <c r="O57" s="478" t="s">
        <v>360</v>
      </c>
      <c r="P57" s="478" t="s">
        <v>362</v>
      </c>
      <c r="Q57" s="478" t="s">
        <v>359</v>
      </c>
      <c r="R57" s="478" t="s">
        <v>367</v>
      </c>
      <c r="S57" s="481" t="s">
        <v>372</v>
      </c>
      <c r="T57" s="480" t="s">
        <v>376</v>
      </c>
      <c r="U57" s="480" t="s">
        <v>375</v>
      </c>
      <c r="V57" s="480" t="s">
        <v>375</v>
      </c>
      <c r="W57" s="479" t="s">
        <v>373</v>
      </c>
      <c r="X57" s="192"/>
      <c r="Y57" s="192"/>
    </row>
    <row r="58" spans="1:38" ht="93" customHeight="1" thickBot="1" x14ac:dyDescent="0.3">
      <c r="A58" s="883"/>
      <c r="B58" s="867"/>
      <c r="C58" s="869"/>
      <c r="D58" s="871"/>
      <c r="E58" s="863"/>
      <c r="F58" s="865"/>
      <c r="G58" s="867"/>
      <c r="H58" s="154" t="s">
        <v>245</v>
      </c>
      <c r="I58" s="152" t="s">
        <v>348</v>
      </c>
      <c r="J58" s="869"/>
      <c r="K58" s="871"/>
      <c r="L58" s="873"/>
      <c r="M58" s="184" t="s">
        <v>258</v>
      </c>
      <c r="N58" s="478" t="s">
        <v>354</v>
      </c>
      <c r="O58" s="478" t="s">
        <v>361</v>
      </c>
      <c r="P58" s="478" t="s">
        <v>362</v>
      </c>
      <c r="Q58" s="478" t="s">
        <v>359</v>
      </c>
      <c r="R58" s="478" t="s">
        <v>368</v>
      </c>
      <c r="S58" s="481" t="s">
        <v>372</v>
      </c>
      <c r="T58" s="480" t="s">
        <v>376</v>
      </c>
      <c r="U58" s="480" t="s">
        <v>375</v>
      </c>
      <c r="V58" s="480" t="s">
        <v>375</v>
      </c>
      <c r="W58" s="479" t="s">
        <v>373</v>
      </c>
      <c r="X58" s="192"/>
      <c r="Y58" s="192"/>
    </row>
    <row r="59" spans="1:38" ht="87" customHeight="1" thickBot="1" x14ac:dyDescent="0.3">
      <c r="A59" s="883"/>
      <c r="B59" s="867"/>
      <c r="C59" s="869"/>
      <c r="D59" s="871"/>
      <c r="E59" s="863"/>
      <c r="F59" s="865" t="s">
        <v>246</v>
      </c>
      <c r="G59" s="867" t="str">
        <f>+IF('6 Valoración Control'!G58="","",'6 Valoración Control'!G58)</f>
        <v>Omitir o pasar por alto el cumplimiento de requisitos en la revisión técnica y jurídica realizada por parte del área de Titulación de Predios y Legalización de Barrios</v>
      </c>
      <c r="H59" s="154" t="s">
        <v>243</v>
      </c>
      <c r="I59" s="152" t="s">
        <v>349</v>
      </c>
      <c r="J59" s="869"/>
      <c r="K59" s="871"/>
      <c r="L59" s="873"/>
      <c r="M59" s="184" t="s">
        <v>258</v>
      </c>
      <c r="N59" s="478" t="s">
        <v>355</v>
      </c>
      <c r="O59" s="478" t="s">
        <v>363</v>
      </c>
      <c r="P59" s="478" t="s">
        <v>362</v>
      </c>
      <c r="Q59" s="478" t="s">
        <v>359</v>
      </c>
      <c r="R59" s="478" t="s">
        <v>369</v>
      </c>
      <c r="S59" s="481" t="s">
        <v>372</v>
      </c>
      <c r="T59" s="480" t="s">
        <v>376</v>
      </c>
      <c r="U59" s="480" t="s">
        <v>375</v>
      </c>
      <c r="V59" s="480" t="s">
        <v>375</v>
      </c>
      <c r="W59" s="479" t="s">
        <v>373</v>
      </c>
      <c r="X59" s="192"/>
      <c r="Y59" s="192"/>
    </row>
    <row r="60" spans="1:38" ht="65.25" customHeight="1" thickBot="1" x14ac:dyDescent="0.3">
      <c r="A60" s="883"/>
      <c r="B60" s="867"/>
      <c r="C60" s="869"/>
      <c r="D60" s="871"/>
      <c r="E60" s="863"/>
      <c r="F60" s="865"/>
      <c r="G60" s="867"/>
      <c r="H60" s="154" t="s">
        <v>244</v>
      </c>
      <c r="I60" s="152" t="s">
        <v>350</v>
      </c>
      <c r="J60" s="869"/>
      <c r="K60" s="871"/>
      <c r="L60" s="873"/>
      <c r="M60" s="184" t="s">
        <v>258</v>
      </c>
      <c r="N60" s="478" t="s">
        <v>356</v>
      </c>
      <c r="O60" s="478" t="s">
        <v>364</v>
      </c>
      <c r="P60" s="478" t="s">
        <v>362</v>
      </c>
      <c r="Q60" s="478" t="s">
        <v>359</v>
      </c>
      <c r="R60" s="478" t="s">
        <v>370</v>
      </c>
      <c r="S60" s="481" t="s">
        <v>372</v>
      </c>
      <c r="T60" s="480" t="s">
        <v>376</v>
      </c>
      <c r="U60" s="480" t="s">
        <v>375</v>
      </c>
      <c r="V60" s="480" t="s">
        <v>375</v>
      </c>
      <c r="W60" s="479" t="s">
        <v>373</v>
      </c>
      <c r="X60" s="192"/>
      <c r="Y60" s="192"/>
    </row>
    <row r="61" spans="1:38" ht="82.5" customHeight="1" x14ac:dyDescent="0.25">
      <c r="A61" s="883"/>
      <c r="B61" s="867"/>
      <c r="C61" s="869"/>
      <c r="D61" s="871"/>
      <c r="E61" s="863"/>
      <c r="F61" s="865"/>
      <c r="G61" s="867"/>
      <c r="H61" s="154" t="s">
        <v>245</v>
      </c>
      <c r="I61" s="152" t="s">
        <v>351</v>
      </c>
      <c r="J61" s="869"/>
      <c r="K61" s="871"/>
      <c r="L61" s="873"/>
      <c r="M61" s="184" t="s">
        <v>258</v>
      </c>
      <c r="N61" s="478" t="s">
        <v>357</v>
      </c>
      <c r="O61" s="478" t="s">
        <v>365</v>
      </c>
      <c r="P61" s="478" t="s">
        <v>362</v>
      </c>
      <c r="Q61" s="478" t="s">
        <v>359</v>
      </c>
      <c r="R61" s="478" t="s">
        <v>371</v>
      </c>
      <c r="S61" s="481" t="s">
        <v>372</v>
      </c>
      <c r="T61" s="480" t="s">
        <v>376</v>
      </c>
      <c r="U61" s="480" t="s">
        <v>375</v>
      </c>
      <c r="V61" s="480" t="s">
        <v>375</v>
      </c>
      <c r="W61" s="479" t="s">
        <v>373</v>
      </c>
      <c r="X61" s="55"/>
      <c r="Y61" s="55"/>
      <c r="AA61" s="56"/>
      <c r="AB61" s="56"/>
      <c r="AC61" s="56"/>
      <c r="AD61" s="56"/>
      <c r="AE61" s="56"/>
      <c r="AF61" s="55"/>
      <c r="AG61" s="55"/>
      <c r="AH61" s="55"/>
      <c r="AI61" s="55"/>
      <c r="AJ61" s="55"/>
    </row>
    <row r="62" spans="1:38" ht="1.5" customHeight="1" thickBot="1" x14ac:dyDescent="0.3">
      <c r="A62" s="883"/>
      <c r="B62" s="867"/>
      <c r="C62" s="869"/>
      <c r="D62" s="871"/>
      <c r="E62" s="863"/>
      <c r="F62" s="865" t="s">
        <v>247</v>
      </c>
      <c r="G62" s="867"/>
      <c r="H62" s="154" t="s">
        <v>243</v>
      </c>
      <c r="I62" s="152"/>
      <c r="J62" s="869"/>
      <c r="K62" s="871"/>
      <c r="L62" s="873"/>
      <c r="M62" s="194"/>
      <c r="N62" s="195"/>
      <c r="O62" s="73"/>
      <c r="P62" s="73"/>
      <c r="Q62" s="196"/>
      <c r="R62" s="197"/>
      <c r="S62" s="198"/>
      <c r="T62" s="195"/>
      <c r="U62" s="73"/>
      <c r="V62" s="123"/>
      <c r="W62" s="199"/>
      <c r="X62" s="55"/>
      <c r="Y62" s="55"/>
      <c r="AA62" s="56"/>
      <c r="AB62" s="56"/>
      <c r="AC62" s="56"/>
      <c r="AD62" s="56"/>
      <c r="AE62" s="56"/>
      <c r="AF62" s="55"/>
      <c r="AG62" s="55"/>
      <c r="AH62" s="55"/>
      <c r="AI62" s="55"/>
      <c r="AJ62" s="55"/>
    </row>
    <row r="63" spans="1:38" ht="4.5" hidden="1" customHeight="1" thickBot="1" x14ac:dyDescent="0.3">
      <c r="A63" s="883"/>
      <c r="B63" s="867"/>
      <c r="C63" s="869"/>
      <c r="D63" s="871"/>
      <c r="E63" s="863"/>
      <c r="F63" s="865"/>
      <c r="G63" s="867"/>
      <c r="H63" s="154" t="s">
        <v>244</v>
      </c>
      <c r="I63" s="152"/>
      <c r="J63" s="869"/>
      <c r="K63" s="871"/>
      <c r="L63" s="873"/>
      <c r="M63" s="194"/>
      <c r="N63" s="195"/>
      <c r="O63" s="73"/>
      <c r="P63" s="73"/>
      <c r="Q63" s="196"/>
      <c r="R63" s="197"/>
      <c r="S63" s="198"/>
      <c r="T63" s="195"/>
      <c r="U63" s="73"/>
      <c r="V63" s="123"/>
      <c r="W63" s="199"/>
      <c r="X63" s="55"/>
      <c r="Y63" s="55"/>
      <c r="AA63" s="56"/>
      <c r="AB63" s="56"/>
      <c r="AC63" s="56"/>
      <c r="AD63" s="56"/>
      <c r="AE63" s="56"/>
      <c r="AF63" s="55"/>
      <c r="AG63" s="55"/>
      <c r="AH63" s="55"/>
      <c r="AI63" s="55"/>
      <c r="AJ63" s="55"/>
    </row>
    <row r="64" spans="1:38" ht="19.5" hidden="1" customHeight="1" x14ac:dyDescent="0.25">
      <c r="A64" s="883"/>
      <c r="B64" s="867"/>
      <c r="C64" s="869"/>
      <c r="D64" s="871"/>
      <c r="E64" s="863"/>
      <c r="F64" s="865"/>
      <c r="G64" s="867"/>
      <c r="H64" s="154" t="s">
        <v>245</v>
      </c>
      <c r="I64" s="152"/>
      <c r="J64" s="869"/>
      <c r="K64" s="871"/>
      <c r="L64" s="873"/>
      <c r="M64" s="194"/>
      <c r="N64" s="195"/>
      <c r="O64" s="73"/>
      <c r="P64" s="73"/>
      <c r="Q64" s="196"/>
      <c r="R64" s="197"/>
      <c r="S64" s="198"/>
      <c r="T64" s="195"/>
      <c r="U64" s="73"/>
      <c r="V64" s="123"/>
      <c r="W64" s="199"/>
      <c r="X64" s="55"/>
      <c r="Y64" s="55"/>
      <c r="AA64" s="56"/>
      <c r="AB64" s="56"/>
      <c r="AC64" s="56"/>
      <c r="AD64" s="56"/>
      <c r="AE64" s="56"/>
      <c r="AF64" s="55"/>
      <c r="AG64" s="55"/>
      <c r="AH64" s="55"/>
      <c r="AI64" s="55"/>
      <c r="AJ64" s="55"/>
    </row>
    <row r="65" spans="1:36" ht="19.5" hidden="1" customHeight="1" x14ac:dyDescent="0.25">
      <c r="A65" s="883"/>
      <c r="B65" s="867"/>
      <c r="C65" s="869"/>
      <c r="D65" s="871"/>
      <c r="E65" s="863"/>
      <c r="F65" s="865" t="s">
        <v>248</v>
      </c>
      <c r="G65" s="867" t="str">
        <f>+IF('6 Valoración Control'!G64="","",'6 Valoración Control'!G64)</f>
        <v/>
      </c>
      <c r="H65" s="154" t="s">
        <v>243</v>
      </c>
      <c r="I65" s="152"/>
      <c r="J65" s="869"/>
      <c r="K65" s="871"/>
      <c r="L65" s="873"/>
      <c r="M65" s="194"/>
      <c r="N65" s="195"/>
      <c r="O65" s="73"/>
      <c r="P65" s="73"/>
      <c r="Q65" s="196"/>
      <c r="R65" s="197"/>
      <c r="S65" s="198"/>
      <c r="T65" s="195"/>
      <c r="U65" s="73"/>
      <c r="V65" s="123"/>
      <c r="W65" s="199"/>
      <c r="X65" s="55"/>
      <c r="Y65" s="55"/>
      <c r="AA65" s="56"/>
      <c r="AB65" s="56"/>
      <c r="AC65" s="56"/>
      <c r="AD65" s="56"/>
      <c r="AE65" s="56"/>
      <c r="AF65" s="55"/>
      <c r="AG65" s="55"/>
      <c r="AH65" s="55"/>
      <c r="AI65" s="55"/>
      <c r="AJ65" s="55"/>
    </row>
    <row r="66" spans="1:36" ht="19.5" hidden="1" customHeight="1" x14ac:dyDescent="0.25">
      <c r="A66" s="883"/>
      <c r="B66" s="867"/>
      <c r="C66" s="869"/>
      <c r="D66" s="871"/>
      <c r="E66" s="863"/>
      <c r="F66" s="865"/>
      <c r="G66" s="867"/>
      <c r="H66" s="154" t="s">
        <v>244</v>
      </c>
      <c r="I66" s="152"/>
      <c r="J66" s="869"/>
      <c r="K66" s="871"/>
      <c r="L66" s="873"/>
      <c r="M66" s="194"/>
      <c r="N66" s="195"/>
      <c r="O66" s="73"/>
      <c r="P66" s="73"/>
      <c r="Q66" s="196"/>
      <c r="R66" s="197"/>
      <c r="S66" s="198"/>
      <c r="T66" s="195"/>
      <c r="U66" s="73"/>
      <c r="V66" s="123"/>
      <c r="W66" s="199"/>
      <c r="X66" s="55"/>
      <c r="Y66" s="55"/>
      <c r="AA66" s="56"/>
      <c r="AB66" s="56"/>
      <c r="AC66" s="56"/>
      <c r="AD66" s="56"/>
      <c r="AE66" s="56"/>
      <c r="AF66" s="55"/>
      <c r="AG66" s="55"/>
      <c r="AH66" s="55"/>
      <c r="AI66" s="55"/>
      <c r="AJ66" s="55"/>
    </row>
    <row r="67" spans="1:36" ht="19.5" hidden="1" customHeight="1" x14ac:dyDescent="0.25">
      <c r="A67" s="883"/>
      <c r="B67" s="867"/>
      <c r="C67" s="869"/>
      <c r="D67" s="871"/>
      <c r="E67" s="863"/>
      <c r="F67" s="865"/>
      <c r="G67" s="867"/>
      <c r="H67" s="154" t="s">
        <v>245</v>
      </c>
      <c r="I67" s="152"/>
      <c r="J67" s="869"/>
      <c r="K67" s="871"/>
      <c r="L67" s="873"/>
      <c r="M67" s="194"/>
      <c r="N67" s="195"/>
      <c r="O67" s="73"/>
      <c r="P67" s="73"/>
      <c r="Q67" s="196"/>
      <c r="R67" s="197"/>
      <c r="S67" s="198"/>
      <c r="T67" s="195"/>
      <c r="U67" s="73"/>
      <c r="V67" s="123"/>
      <c r="W67" s="199"/>
      <c r="X67" s="55"/>
      <c r="Y67" s="55"/>
      <c r="AA67" s="56"/>
      <c r="AB67" s="56"/>
      <c r="AC67" s="56"/>
      <c r="AD67" s="56"/>
      <c r="AE67" s="56"/>
      <c r="AF67" s="55"/>
      <c r="AG67" s="55"/>
      <c r="AH67" s="55"/>
      <c r="AI67" s="55"/>
      <c r="AJ67" s="55"/>
    </row>
    <row r="68" spans="1:36" ht="5.25" hidden="1" customHeight="1" thickBot="1" x14ac:dyDescent="0.3">
      <c r="A68" s="883"/>
      <c r="B68" s="867"/>
      <c r="C68" s="869"/>
      <c r="D68" s="871"/>
      <c r="E68" s="863"/>
      <c r="F68" s="865" t="s">
        <v>249</v>
      </c>
      <c r="G68" s="867" t="str">
        <f>+IF('6 Valoración Control'!G67="","",'6 Valoración Control'!G67)</f>
        <v/>
      </c>
      <c r="H68" s="154" t="s">
        <v>243</v>
      </c>
      <c r="I68" s="152"/>
      <c r="J68" s="869"/>
      <c r="K68" s="871"/>
      <c r="L68" s="873"/>
      <c r="M68" s="194"/>
      <c r="N68" s="195"/>
      <c r="O68" s="73"/>
      <c r="P68" s="73"/>
      <c r="Q68" s="196"/>
      <c r="R68" s="197"/>
      <c r="S68" s="198"/>
      <c r="T68" s="195"/>
      <c r="U68" s="73"/>
      <c r="V68" s="123"/>
      <c r="W68" s="199"/>
    </row>
    <row r="69" spans="1:36" ht="19.5" hidden="1" customHeight="1" thickBot="1" x14ac:dyDescent="0.3">
      <c r="A69" s="883"/>
      <c r="B69" s="867"/>
      <c r="C69" s="869"/>
      <c r="D69" s="871"/>
      <c r="E69" s="863"/>
      <c r="F69" s="865"/>
      <c r="G69" s="867"/>
      <c r="H69" s="154" t="s">
        <v>244</v>
      </c>
      <c r="I69" s="152"/>
      <c r="J69" s="869"/>
      <c r="K69" s="871"/>
      <c r="L69" s="873"/>
      <c r="M69" s="194"/>
      <c r="N69" s="195"/>
      <c r="O69" s="73"/>
      <c r="P69" s="73"/>
      <c r="Q69" s="196"/>
      <c r="R69" s="197"/>
      <c r="S69" s="198"/>
      <c r="T69" s="195"/>
      <c r="U69" s="73"/>
      <c r="V69" s="123"/>
      <c r="W69" s="199"/>
    </row>
    <row r="70" spans="1:36" ht="25.5" hidden="1" customHeight="1" thickBot="1" x14ac:dyDescent="0.3">
      <c r="A70" s="884"/>
      <c r="B70" s="881"/>
      <c r="C70" s="874"/>
      <c r="D70" s="875"/>
      <c r="E70" s="885"/>
      <c r="F70" s="880"/>
      <c r="G70" s="881"/>
      <c r="H70" s="155" t="s">
        <v>245</v>
      </c>
      <c r="I70" s="153"/>
      <c r="J70" s="874"/>
      <c r="K70" s="875"/>
      <c r="L70" s="876"/>
      <c r="M70" s="206"/>
      <c r="N70" s="207"/>
      <c r="O70" s="86"/>
      <c r="P70" s="86"/>
      <c r="Q70" s="208"/>
      <c r="R70" s="209"/>
      <c r="S70" s="210"/>
      <c r="T70" s="207"/>
      <c r="U70" s="86"/>
      <c r="V70" s="125"/>
      <c r="W70" s="211"/>
    </row>
    <row r="71" spans="1:36" ht="117.75" customHeight="1" x14ac:dyDescent="0.25">
      <c r="A71" s="882" t="str">
        <f>'2 Contexto e Identificación'!$A$14</f>
        <v>R5</v>
      </c>
      <c r="B71" s="866" t="str">
        <f>+'2 Contexto e Identificación'!$E$14</f>
        <v>Posibilidad de recibir o solicitar cualquier dádiva o beneficio a nombre propio o de terceros Para ingresar un funcionario que no haya sido nombrado y no se encuentre posesionado</v>
      </c>
      <c r="C71" s="868" t="str">
        <f>+'5 Mapa Calor Inherente'!$C$14</f>
        <v>Rara Vez</v>
      </c>
      <c r="D71" s="870" t="str">
        <f>+'5 Mapa Calor Inherente'!$D$14</f>
        <v>Moderado</v>
      </c>
      <c r="E71" s="862" t="str">
        <f>+'5 Mapa Calor Inherente'!$E$14</f>
        <v>Moderado</v>
      </c>
      <c r="F71" s="864" t="s">
        <v>242</v>
      </c>
      <c r="G71" s="866" t="str">
        <f>+IF('6 Valoración Control'!G70="","",'6 Valoración Control'!G70)</f>
        <v>Recepción de documentación falsa por parte de la persona que sería nombrada en la entidad, la cual no es verificada por parte del personal que la recibe</v>
      </c>
      <c r="H71" s="156" t="s">
        <v>243</v>
      </c>
      <c r="I71" s="142" t="str">
        <f>+IF('6 Valoración Control'!I70="","",'6 Valoración Control'!I70)</f>
        <v>El candidato entrega los documentos para el nombramiento ante Capital Humano, los cuales son objeto de un chequeo de requisitos con el fin de contrastarlos con los establecidos en el Manual de Funciones y el procedimiento dentro de la entidad; una vez se realiza esta verificacación, se procede a constar la veracidad del mismo por parte del personal de Capital Humano</v>
      </c>
      <c r="J71" s="868" t="s">
        <v>380</v>
      </c>
      <c r="K71" s="870" t="str">
        <f>+'7 Mapa Calor Residual'!$D$13</f>
        <v>Moderado</v>
      </c>
      <c r="L71" s="872" t="str">
        <f>+'7 Mapa Calor Residual'!$E$13</f>
        <v>Moderado</v>
      </c>
      <c r="M71" s="184" t="s">
        <v>258</v>
      </c>
      <c r="N71" s="213" t="s">
        <v>390</v>
      </c>
      <c r="O71" s="93" t="s">
        <v>391</v>
      </c>
      <c r="P71" s="93" t="s">
        <v>392</v>
      </c>
      <c r="Q71" s="214" t="s">
        <v>359</v>
      </c>
      <c r="R71" s="215" t="s">
        <v>393</v>
      </c>
      <c r="S71" s="481" t="s">
        <v>372</v>
      </c>
      <c r="T71" s="480" t="s">
        <v>376</v>
      </c>
      <c r="U71" s="480" t="s">
        <v>375</v>
      </c>
      <c r="V71" s="480" t="s">
        <v>375</v>
      </c>
      <c r="W71" s="479" t="s">
        <v>373</v>
      </c>
    </row>
    <row r="72" spans="1:36" x14ac:dyDescent="0.25">
      <c r="A72" s="883"/>
      <c r="B72" s="867"/>
      <c r="C72" s="869"/>
      <c r="D72" s="871"/>
      <c r="E72" s="863"/>
      <c r="F72" s="865"/>
      <c r="G72" s="867"/>
      <c r="H72" s="154" t="s">
        <v>244</v>
      </c>
      <c r="I72" s="152" t="str">
        <f>+IF('6 Valoración Control'!I71="","",'6 Valoración Control'!I71)</f>
        <v/>
      </c>
      <c r="J72" s="869"/>
      <c r="K72" s="871"/>
      <c r="L72" s="873"/>
      <c r="M72" s="194"/>
      <c r="N72" s="195"/>
      <c r="O72" s="73"/>
      <c r="P72" s="73"/>
      <c r="Q72" s="196"/>
      <c r="R72" s="197"/>
      <c r="S72" s="198"/>
      <c r="T72" s="195"/>
      <c r="U72" s="73"/>
      <c r="V72" s="123"/>
      <c r="W72" s="199"/>
    </row>
    <row r="73" spans="1:36" x14ac:dyDescent="0.25">
      <c r="A73" s="883"/>
      <c r="B73" s="867"/>
      <c r="C73" s="869"/>
      <c r="D73" s="871"/>
      <c r="E73" s="863"/>
      <c r="F73" s="865"/>
      <c r="G73" s="867"/>
      <c r="H73" s="154" t="s">
        <v>245</v>
      </c>
      <c r="I73" s="152" t="str">
        <f>+IF('6 Valoración Control'!I72="","",'6 Valoración Control'!I72)</f>
        <v/>
      </c>
      <c r="J73" s="869"/>
      <c r="K73" s="871"/>
      <c r="L73" s="873"/>
      <c r="M73" s="194"/>
      <c r="N73" s="195"/>
      <c r="O73" s="73"/>
      <c r="P73" s="73"/>
      <c r="Q73" s="196"/>
      <c r="R73" s="197"/>
      <c r="S73" s="198"/>
      <c r="T73" s="195"/>
      <c r="U73" s="73"/>
      <c r="V73" s="123"/>
      <c r="W73" s="199"/>
    </row>
    <row r="74" spans="1:36" x14ac:dyDescent="0.25">
      <c r="A74" s="883"/>
      <c r="B74" s="867"/>
      <c r="C74" s="869"/>
      <c r="D74" s="871"/>
      <c r="E74" s="863"/>
      <c r="F74" s="865" t="s">
        <v>246</v>
      </c>
      <c r="G74" s="867" t="str">
        <f>+IF('6 Valoración Control'!G73="","",'6 Valoración Control'!G73)</f>
        <v/>
      </c>
      <c r="H74" s="154" t="s">
        <v>243</v>
      </c>
      <c r="I74" s="152" t="str">
        <f>+IF('6 Valoración Control'!I73="","",'6 Valoración Control'!I73)</f>
        <v/>
      </c>
      <c r="J74" s="869"/>
      <c r="K74" s="871"/>
      <c r="L74" s="873"/>
      <c r="M74" s="194"/>
      <c r="N74" s="195"/>
      <c r="O74" s="73"/>
      <c r="P74" s="73"/>
      <c r="Q74" s="196"/>
      <c r="R74" s="197"/>
      <c r="S74" s="198"/>
      <c r="T74" s="195"/>
      <c r="U74" s="73"/>
      <c r="V74" s="123"/>
      <c r="W74" s="199"/>
    </row>
    <row r="75" spans="1:36" x14ac:dyDescent="0.25">
      <c r="A75" s="883"/>
      <c r="B75" s="867"/>
      <c r="C75" s="869"/>
      <c r="D75" s="871"/>
      <c r="E75" s="863"/>
      <c r="F75" s="865"/>
      <c r="G75" s="867"/>
      <c r="H75" s="154" t="s">
        <v>244</v>
      </c>
      <c r="I75" s="152" t="str">
        <f>+IF('6 Valoración Control'!I74="","",'6 Valoración Control'!I74)</f>
        <v/>
      </c>
      <c r="J75" s="869"/>
      <c r="K75" s="871"/>
      <c r="L75" s="873"/>
      <c r="M75" s="194"/>
      <c r="N75" s="195"/>
      <c r="O75" s="73"/>
      <c r="P75" s="73"/>
      <c r="Q75" s="196"/>
      <c r="R75" s="197"/>
      <c r="S75" s="198"/>
      <c r="T75" s="195"/>
      <c r="U75" s="73"/>
      <c r="V75" s="123"/>
      <c r="W75" s="199"/>
    </row>
    <row r="76" spans="1:36" x14ac:dyDescent="0.25">
      <c r="A76" s="883"/>
      <c r="B76" s="867"/>
      <c r="C76" s="869"/>
      <c r="D76" s="871"/>
      <c r="E76" s="863"/>
      <c r="F76" s="865"/>
      <c r="G76" s="867"/>
      <c r="H76" s="154" t="s">
        <v>245</v>
      </c>
      <c r="I76" s="152" t="str">
        <f>+IF('6 Valoración Control'!I75="","",'6 Valoración Control'!I75)</f>
        <v/>
      </c>
      <c r="J76" s="869"/>
      <c r="K76" s="871"/>
      <c r="L76" s="873"/>
      <c r="M76" s="194"/>
      <c r="N76" s="195"/>
      <c r="O76" s="73"/>
      <c r="P76" s="73"/>
      <c r="Q76" s="196"/>
      <c r="R76" s="197"/>
      <c r="S76" s="198"/>
      <c r="T76" s="195"/>
      <c r="U76" s="73"/>
      <c r="V76" s="123"/>
      <c r="W76" s="199"/>
    </row>
    <row r="77" spans="1:36" x14ac:dyDescent="0.25">
      <c r="A77" s="883"/>
      <c r="B77" s="867"/>
      <c r="C77" s="869"/>
      <c r="D77" s="871"/>
      <c r="E77" s="863"/>
      <c r="F77" s="865" t="s">
        <v>247</v>
      </c>
      <c r="G77" s="867" t="str">
        <f>+IF('6 Valoración Control'!G76="","",'6 Valoración Control'!G76)</f>
        <v/>
      </c>
      <c r="H77" s="154" t="s">
        <v>243</v>
      </c>
      <c r="I77" s="152" t="str">
        <f>+IF('6 Valoración Control'!I76="","",'6 Valoración Control'!I76)</f>
        <v/>
      </c>
      <c r="J77" s="869"/>
      <c r="K77" s="871"/>
      <c r="L77" s="873"/>
      <c r="M77" s="194"/>
      <c r="N77" s="195"/>
      <c r="O77" s="73"/>
      <c r="P77" s="73"/>
      <c r="Q77" s="196"/>
      <c r="R77" s="197"/>
      <c r="S77" s="198"/>
      <c r="T77" s="195"/>
      <c r="U77" s="73"/>
      <c r="V77" s="123"/>
      <c r="W77" s="199"/>
    </row>
    <row r="78" spans="1:36" x14ac:dyDescent="0.25">
      <c r="A78" s="883"/>
      <c r="B78" s="867"/>
      <c r="C78" s="869"/>
      <c r="D78" s="871"/>
      <c r="E78" s="863"/>
      <c r="F78" s="865"/>
      <c r="G78" s="867"/>
      <c r="H78" s="154" t="s">
        <v>244</v>
      </c>
      <c r="I78" s="152" t="str">
        <f>+IF('6 Valoración Control'!I77="","",'6 Valoración Control'!I77)</f>
        <v/>
      </c>
      <c r="J78" s="869"/>
      <c r="K78" s="871"/>
      <c r="L78" s="873"/>
      <c r="M78" s="194"/>
      <c r="N78" s="195"/>
      <c r="O78" s="73"/>
      <c r="P78" s="73"/>
      <c r="Q78" s="196"/>
      <c r="R78" s="197"/>
      <c r="S78" s="198"/>
      <c r="T78" s="195"/>
      <c r="U78" s="73"/>
      <c r="V78" s="123"/>
      <c r="W78" s="199"/>
    </row>
    <row r="79" spans="1:36" x14ac:dyDescent="0.25">
      <c r="A79" s="883"/>
      <c r="B79" s="867"/>
      <c r="C79" s="869"/>
      <c r="D79" s="871"/>
      <c r="E79" s="863"/>
      <c r="F79" s="865"/>
      <c r="G79" s="867"/>
      <c r="H79" s="154" t="s">
        <v>245</v>
      </c>
      <c r="I79" s="152" t="str">
        <f>+IF('6 Valoración Control'!I78="","",'6 Valoración Control'!I78)</f>
        <v/>
      </c>
      <c r="J79" s="869"/>
      <c r="K79" s="871"/>
      <c r="L79" s="873"/>
      <c r="M79" s="194"/>
      <c r="N79" s="195"/>
      <c r="O79" s="73"/>
      <c r="P79" s="73"/>
      <c r="Q79" s="196"/>
      <c r="R79" s="197"/>
      <c r="S79" s="198"/>
      <c r="T79" s="195"/>
      <c r="U79" s="73"/>
      <c r="V79" s="123"/>
      <c r="W79" s="199"/>
    </row>
    <row r="80" spans="1:36" x14ac:dyDescent="0.25">
      <c r="A80" s="883"/>
      <c r="B80" s="867"/>
      <c r="C80" s="869"/>
      <c r="D80" s="871"/>
      <c r="E80" s="863"/>
      <c r="F80" s="865" t="s">
        <v>248</v>
      </c>
      <c r="G80" s="867" t="str">
        <f>+IF('6 Valoración Control'!G79="","",'6 Valoración Control'!G79)</f>
        <v/>
      </c>
      <c r="H80" s="154" t="s">
        <v>243</v>
      </c>
      <c r="I80" s="152" t="str">
        <f>+IF('6 Valoración Control'!I79="","",'6 Valoración Control'!I79)</f>
        <v/>
      </c>
      <c r="J80" s="869"/>
      <c r="K80" s="871"/>
      <c r="L80" s="873"/>
      <c r="M80" s="194"/>
      <c r="N80" s="195"/>
      <c r="O80" s="73"/>
      <c r="P80" s="73"/>
      <c r="Q80" s="196"/>
      <c r="R80" s="197"/>
      <c r="S80" s="198"/>
      <c r="T80" s="195"/>
      <c r="U80" s="73"/>
      <c r="V80" s="123"/>
      <c r="W80" s="199"/>
    </row>
    <row r="81" spans="1:23" x14ac:dyDescent="0.25">
      <c r="A81" s="883"/>
      <c r="B81" s="867"/>
      <c r="C81" s="869"/>
      <c r="D81" s="871"/>
      <c r="E81" s="863"/>
      <c r="F81" s="865"/>
      <c r="G81" s="867"/>
      <c r="H81" s="154" t="s">
        <v>244</v>
      </c>
      <c r="I81" s="152" t="str">
        <f>+IF('6 Valoración Control'!I80="","",'6 Valoración Control'!I80)</f>
        <v/>
      </c>
      <c r="J81" s="869"/>
      <c r="K81" s="871"/>
      <c r="L81" s="873"/>
      <c r="M81" s="194"/>
      <c r="N81" s="195"/>
      <c r="O81" s="73"/>
      <c r="P81" s="73"/>
      <c r="Q81" s="196"/>
      <c r="R81" s="197"/>
      <c r="S81" s="198"/>
      <c r="T81" s="195"/>
      <c r="U81" s="73"/>
      <c r="V81" s="123"/>
      <c r="W81" s="199"/>
    </row>
    <row r="82" spans="1:23" x14ac:dyDescent="0.25">
      <c r="A82" s="883"/>
      <c r="B82" s="867"/>
      <c r="C82" s="869"/>
      <c r="D82" s="871"/>
      <c r="E82" s="863"/>
      <c r="F82" s="865"/>
      <c r="G82" s="867"/>
      <c r="H82" s="154" t="s">
        <v>245</v>
      </c>
      <c r="I82" s="152" t="str">
        <f>+IF('6 Valoración Control'!I81="","",'6 Valoración Control'!I81)</f>
        <v/>
      </c>
      <c r="J82" s="869"/>
      <c r="K82" s="871"/>
      <c r="L82" s="873"/>
      <c r="M82" s="194"/>
      <c r="N82" s="195"/>
      <c r="O82" s="73"/>
      <c r="P82" s="73"/>
      <c r="Q82" s="196"/>
      <c r="R82" s="197"/>
      <c r="S82" s="198"/>
      <c r="T82" s="195"/>
      <c r="U82" s="73"/>
      <c r="V82" s="123"/>
      <c r="W82" s="199"/>
    </row>
    <row r="83" spans="1:23" x14ac:dyDescent="0.25">
      <c r="A83" s="883"/>
      <c r="B83" s="867"/>
      <c r="C83" s="869"/>
      <c r="D83" s="871"/>
      <c r="E83" s="863"/>
      <c r="F83" s="865" t="s">
        <v>249</v>
      </c>
      <c r="G83" s="867" t="str">
        <f>+IF('6 Valoración Control'!G82="","",'6 Valoración Control'!G82)</f>
        <v/>
      </c>
      <c r="H83" s="154" t="s">
        <v>243</v>
      </c>
      <c r="I83" s="152" t="str">
        <f>+IF('6 Valoración Control'!I82="","",'6 Valoración Control'!I82)</f>
        <v/>
      </c>
      <c r="J83" s="869"/>
      <c r="K83" s="871"/>
      <c r="L83" s="873"/>
      <c r="M83" s="194"/>
      <c r="N83" s="195"/>
      <c r="O83" s="73"/>
      <c r="P83" s="73"/>
      <c r="Q83" s="196"/>
      <c r="R83" s="197"/>
      <c r="S83" s="198"/>
      <c r="T83" s="195"/>
      <c r="U83" s="73"/>
      <c r="V83" s="123"/>
      <c r="W83" s="199"/>
    </row>
    <row r="84" spans="1:23" x14ac:dyDescent="0.25">
      <c r="A84" s="883"/>
      <c r="B84" s="867"/>
      <c r="C84" s="869"/>
      <c r="D84" s="871"/>
      <c r="E84" s="863"/>
      <c r="F84" s="865"/>
      <c r="G84" s="867"/>
      <c r="H84" s="154" t="s">
        <v>244</v>
      </c>
      <c r="I84" s="152" t="str">
        <f>+IF('6 Valoración Control'!I83="","",'6 Valoración Control'!I83)</f>
        <v/>
      </c>
      <c r="J84" s="869"/>
      <c r="K84" s="871"/>
      <c r="L84" s="873"/>
      <c r="M84" s="194"/>
      <c r="N84" s="195"/>
      <c r="O84" s="73"/>
      <c r="P84" s="73"/>
      <c r="Q84" s="196"/>
      <c r="R84" s="197"/>
      <c r="S84" s="198"/>
      <c r="T84" s="195"/>
      <c r="U84" s="73"/>
      <c r="V84" s="123"/>
      <c r="W84" s="199"/>
    </row>
    <row r="85" spans="1:23" ht="10.5" customHeight="1" thickBot="1" x14ac:dyDescent="0.3">
      <c r="A85" s="884"/>
      <c r="B85" s="881"/>
      <c r="C85" s="874"/>
      <c r="D85" s="875"/>
      <c r="E85" s="885"/>
      <c r="F85" s="880"/>
      <c r="G85" s="881"/>
      <c r="H85" s="155" t="s">
        <v>245</v>
      </c>
      <c r="I85" s="153" t="str">
        <f>+IF('6 Valoración Control'!I84="","",'6 Valoración Control'!I84)</f>
        <v/>
      </c>
      <c r="J85" s="874"/>
      <c r="K85" s="875"/>
      <c r="L85" s="876"/>
      <c r="M85" s="206"/>
      <c r="N85" s="207"/>
      <c r="O85" s="86"/>
      <c r="P85" s="86"/>
      <c r="Q85" s="208"/>
      <c r="R85" s="209"/>
      <c r="S85" s="210"/>
      <c r="T85" s="207"/>
      <c r="U85" s="86"/>
      <c r="V85" s="125"/>
      <c r="W85" s="211"/>
    </row>
    <row r="86" spans="1:23" ht="118.5" customHeight="1" x14ac:dyDescent="0.25">
      <c r="A86" s="886" t="str">
        <f>'2 Contexto e Identificación'!$A$15</f>
        <v>R6</v>
      </c>
      <c r="B86" s="887" t="str">
        <f>+'2 Contexto e Identificación'!$E$15</f>
        <v>Posibilidad de recibir o solicitar cualquier dádiva o beneficio a nombre propio o de terceros Con el fin de  realizar un nombramiento</v>
      </c>
      <c r="C86" s="877" t="str">
        <f>+'5 Mapa Calor Inherente'!$C$15</f>
        <v>Rara Vez</v>
      </c>
      <c r="D86" s="878" t="str">
        <f>+'5 Mapa Calor Inherente'!$D$15</f>
        <v>Moderado</v>
      </c>
      <c r="E86" s="888" t="str">
        <f>+'5 Mapa Calor Inherente'!$E$15</f>
        <v>Moderado</v>
      </c>
      <c r="F86" s="889" t="s">
        <v>242</v>
      </c>
      <c r="G86" s="887" t="str">
        <f>+IF('6 Valoración Control'!G85="","",'6 Valoración Control'!G85)</f>
        <v>Recepción de documentación falsa por parte de la persona que sería nombrada en la entidad, la cual no es verificada por parte del personal que la recibe</v>
      </c>
      <c r="H86" s="162" t="s">
        <v>243</v>
      </c>
      <c r="I86" s="163" t="str">
        <f>+IF('6 Valoración Control'!I85="","",'6 Valoración Control'!I85)</f>
        <v>El candidato entrega los documentos para el nombramiento ante Capital Humano, los cuales son objeto de un chequeo de requisitos con el fin de contrastarlos con los establecidos en el Manual de Funciones y el procedimiento dentro de la entidad; una vez se realiza esta verificacación, se procede a constar la veracidad del mismo por parte del personal de Capital Humano</v>
      </c>
      <c r="J86" s="877" t="str">
        <f>+'7 Mapa Calor Residual'!$C$14</f>
        <v>Rara Vez</v>
      </c>
      <c r="K86" s="878" t="str">
        <f>+'7 Mapa Calor Residual'!$D$14</f>
        <v>Moderado</v>
      </c>
      <c r="L86" s="879" t="str">
        <f>+'7 Mapa Calor Residual'!$E$14</f>
        <v>Moderado</v>
      </c>
      <c r="M86" s="184" t="s">
        <v>258</v>
      </c>
      <c r="N86" s="213" t="s">
        <v>390</v>
      </c>
      <c r="O86" s="93" t="s">
        <v>391</v>
      </c>
      <c r="P86" s="93" t="s">
        <v>392</v>
      </c>
      <c r="Q86" s="214" t="s">
        <v>359</v>
      </c>
      <c r="R86" s="215" t="s">
        <v>393</v>
      </c>
      <c r="S86" s="481" t="s">
        <v>372</v>
      </c>
      <c r="T86" s="480" t="s">
        <v>376</v>
      </c>
      <c r="U86" s="480" t="s">
        <v>375</v>
      </c>
      <c r="V86" s="480" t="s">
        <v>375</v>
      </c>
      <c r="W86" s="479" t="s">
        <v>373</v>
      </c>
    </row>
    <row r="87" spans="1:23" x14ac:dyDescent="0.25">
      <c r="A87" s="883"/>
      <c r="B87" s="867"/>
      <c r="C87" s="869"/>
      <c r="D87" s="871"/>
      <c r="E87" s="863"/>
      <c r="F87" s="865"/>
      <c r="G87" s="867"/>
      <c r="H87" s="154" t="s">
        <v>244</v>
      </c>
      <c r="I87" s="152" t="str">
        <f>+IF('6 Valoración Control'!I86="","",'6 Valoración Control'!I86)</f>
        <v/>
      </c>
      <c r="J87" s="869"/>
      <c r="K87" s="871"/>
      <c r="L87" s="873"/>
      <c r="M87" s="194"/>
      <c r="N87" s="195"/>
      <c r="O87" s="73"/>
      <c r="P87" s="73"/>
      <c r="Q87" s="196"/>
      <c r="R87" s="197"/>
      <c r="S87" s="198"/>
      <c r="T87" s="195"/>
      <c r="U87" s="73"/>
      <c r="V87" s="123"/>
      <c r="W87" s="199"/>
    </row>
    <row r="88" spans="1:23" ht="12.75" thickBot="1" x14ac:dyDescent="0.3">
      <c r="A88" s="883"/>
      <c r="B88" s="867"/>
      <c r="C88" s="869"/>
      <c r="D88" s="871"/>
      <c r="E88" s="863"/>
      <c r="F88" s="865"/>
      <c r="G88" s="867"/>
      <c r="H88" s="154" t="s">
        <v>245</v>
      </c>
      <c r="I88" s="152" t="str">
        <f>+IF('6 Valoración Control'!I87="","",'6 Valoración Control'!I87)</f>
        <v/>
      </c>
      <c r="J88" s="869"/>
      <c r="K88" s="871"/>
      <c r="L88" s="873"/>
      <c r="M88" s="194"/>
      <c r="N88" s="195"/>
      <c r="O88" s="73"/>
      <c r="P88" s="73"/>
      <c r="Q88" s="196"/>
      <c r="R88" s="197"/>
      <c r="S88" s="198"/>
      <c r="T88" s="195"/>
      <c r="U88" s="73"/>
      <c r="V88" s="123"/>
      <c r="W88" s="199"/>
    </row>
    <row r="89" spans="1:23" ht="130.5" customHeight="1" x14ac:dyDescent="0.25">
      <c r="A89" s="883"/>
      <c r="B89" s="867"/>
      <c r="C89" s="869"/>
      <c r="D89" s="871"/>
      <c r="E89" s="863"/>
      <c r="F89" s="865" t="s">
        <v>246</v>
      </c>
      <c r="G89" s="867" t="str">
        <f>+IF('6 Valoración Control'!G88="","",'6 Valoración Control'!G88)</f>
        <v>Desconocimiento (intencional) del perfil que establece el Manual de Funciones para el cargo</v>
      </c>
      <c r="H89" s="154" t="s">
        <v>243</v>
      </c>
      <c r="I89" s="152" t="str">
        <f>+IF('6 Valoración Control'!I88="","",'6 Valoración Control'!I88)</f>
        <v>El candidato entrega los documentos para el nombramiento ante Capital Humano, los cuales son objeto de un chequeo de requisitos con el fin de contrastarlos con los establecidos en el Manual de Funciones y el procedimiento dentro de la entidad; una vez se realiza esta verificacación, se procede a constar la veracidad del mismo por parte del personal de Capital Humano</v>
      </c>
      <c r="J89" s="869"/>
      <c r="K89" s="871"/>
      <c r="L89" s="873"/>
      <c r="M89" s="184" t="s">
        <v>258</v>
      </c>
      <c r="N89" s="213" t="s">
        <v>390</v>
      </c>
      <c r="O89" s="93" t="s">
        <v>391</v>
      </c>
      <c r="P89" s="93" t="s">
        <v>392</v>
      </c>
      <c r="Q89" s="214" t="s">
        <v>359</v>
      </c>
      <c r="R89" s="215" t="s">
        <v>393</v>
      </c>
      <c r="S89" s="481" t="s">
        <v>372</v>
      </c>
      <c r="T89" s="480" t="s">
        <v>376</v>
      </c>
      <c r="U89" s="480" t="s">
        <v>375</v>
      </c>
      <c r="V89" s="480" t="s">
        <v>375</v>
      </c>
      <c r="W89" s="479" t="s">
        <v>373</v>
      </c>
    </row>
    <row r="90" spans="1:23" x14ac:dyDescent="0.25">
      <c r="A90" s="883"/>
      <c r="B90" s="867"/>
      <c r="C90" s="869"/>
      <c r="D90" s="871"/>
      <c r="E90" s="863"/>
      <c r="F90" s="865"/>
      <c r="G90" s="867"/>
      <c r="H90" s="154" t="s">
        <v>244</v>
      </c>
      <c r="I90" s="152" t="str">
        <f>+IF('6 Valoración Control'!I89="","",'6 Valoración Control'!I89)</f>
        <v/>
      </c>
      <c r="J90" s="869"/>
      <c r="K90" s="871"/>
      <c r="L90" s="873"/>
      <c r="M90" s="194"/>
      <c r="N90" s="195"/>
      <c r="O90" s="73"/>
      <c r="P90" s="73"/>
      <c r="Q90" s="196"/>
      <c r="R90" s="197"/>
      <c r="S90" s="198"/>
      <c r="T90" s="195"/>
      <c r="U90" s="73"/>
      <c r="V90" s="123"/>
      <c r="W90" s="199"/>
    </row>
    <row r="91" spans="1:23" x14ac:dyDescent="0.25">
      <c r="A91" s="883"/>
      <c r="B91" s="867"/>
      <c r="C91" s="869"/>
      <c r="D91" s="871"/>
      <c r="E91" s="863"/>
      <c r="F91" s="865"/>
      <c r="G91" s="867"/>
      <c r="H91" s="154" t="s">
        <v>245</v>
      </c>
      <c r="I91" s="152" t="str">
        <f>+IF('6 Valoración Control'!I90="","",'6 Valoración Control'!I90)</f>
        <v/>
      </c>
      <c r="J91" s="869"/>
      <c r="K91" s="871"/>
      <c r="L91" s="873"/>
      <c r="M91" s="194"/>
      <c r="N91" s="195"/>
      <c r="O91" s="73"/>
      <c r="P91" s="73"/>
      <c r="Q91" s="196"/>
      <c r="R91" s="197"/>
      <c r="S91" s="198"/>
      <c r="T91" s="195"/>
      <c r="U91" s="73"/>
      <c r="V91" s="123"/>
      <c r="W91" s="199"/>
    </row>
    <row r="92" spans="1:23" x14ac:dyDescent="0.25">
      <c r="A92" s="883"/>
      <c r="B92" s="867"/>
      <c r="C92" s="869"/>
      <c r="D92" s="871"/>
      <c r="E92" s="863"/>
      <c r="F92" s="865" t="s">
        <v>247</v>
      </c>
      <c r="G92" s="867" t="str">
        <f>+IF('6 Valoración Control'!G91="","",'6 Valoración Control'!G91)</f>
        <v/>
      </c>
      <c r="H92" s="154" t="s">
        <v>243</v>
      </c>
      <c r="I92" s="152" t="str">
        <f>+IF('6 Valoración Control'!I91="","",'6 Valoración Control'!I91)</f>
        <v/>
      </c>
      <c r="J92" s="869"/>
      <c r="K92" s="871"/>
      <c r="L92" s="873"/>
      <c r="M92" s="194"/>
      <c r="N92" s="195"/>
      <c r="O92" s="73"/>
      <c r="P92" s="73"/>
      <c r="Q92" s="196"/>
      <c r="R92" s="197"/>
      <c r="S92" s="198"/>
      <c r="T92" s="195"/>
      <c r="U92" s="73"/>
      <c r="V92" s="123"/>
      <c r="W92" s="199"/>
    </row>
    <row r="93" spans="1:23" x14ac:dyDescent="0.25">
      <c r="A93" s="883"/>
      <c r="B93" s="867"/>
      <c r="C93" s="869"/>
      <c r="D93" s="871"/>
      <c r="E93" s="863"/>
      <c r="F93" s="865"/>
      <c r="G93" s="867"/>
      <c r="H93" s="154" t="s">
        <v>244</v>
      </c>
      <c r="I93" s="152" t="str">
        <f>+IF('6 Valoración Control'!I92="","",'6 Valoración Control'!I92)</f>
        <v/>
      </c>
      <c r="J93" s="869"/>
      <c r="K93" s="871"/>
      <c r="L93" s="873"/>
      <c r="M93" s="194"/>
      <c r="N93" s="195"/>
      <c r="O93" s="73"/>
      <c r="P93" s="73"/>
      <c r="Q93" s="196"/>
      <c r="R93" s="197"/>
      <c r="S93" s="198"/>
      <c r="T93" s="195"/>
      <c r="U93" s="73"/>
      <c r="V93" s="123"/>
      <c r="W93" s="199"/>
    </row>
    <row r="94" spans="1:23" x14ac:dyDescent="0.25">
      <c r="A94" s="883"/>
      <c r="B94" s="867"/>
      <c r="C94" s="869"/>
      <c r="D94" s="871"/>
      <c r="E94" s="863"/>
      <c r="F94" s="865"/>
      <c r="G94" s="867"/>
      <c r="H94" s="154" t="s">
        <v>245</v>
      </c>
      <c r="I94" s="152" t="str">
        <f>+IF('6 Valoración Control'!I93="","",'6 Valoración Control'!I93)</f>
        <v/>
      </c>
      <c r="J94" s="869"/>
      <c r="K94" s="871"/>
      <c r="L94" s="873"/>
      <c r="M94" s="194"/>
      <c r="N94" s="195"/>
      <c r="O94" s="73"/>
      <c r="P94" s="73"/>
      <c r="Q94" s="196"/>
      <c r="R94" s="197"/>
      <c r="S94" s="198"/>
      <c r="T94" s="195"/>
      <c r="U94" s="73"/>
      <c r="V94" s="123"/>
      <c r="W94" s="199"/>
    </row>
    <row r="95" spans="1:23" x14ac:dyDescent="0.25">
      <c r="A95" s="883"/>
      <c r="B95" s="867"/>
      <c r="C95" s="869"/>
      <c r="D95" s="871"/>
      <c r="E95" s="863"/>
      <c r="F95" s="865" t="s">
        <v>248</v>
      </c>
      <c r="G95" s="867" t="str">
        <f>+IF('6 Valoración Control'!G94="","",'6 Valoración Control'!G94)</f>
        <v/>
      </c>
      <c r="H95" s="154" t="s">
        <v>243</v>
      </c>
      <c r="I95" s="152" t="str">
        <f>+IF('6 Valoración Control'!I94="","",'6 Valoración Control'!I94)</f>
        <v/>
      </c>
      <c r="J95" s="869"/>
      <c r="K95" s="871"/>
      <c r="L95" s="873"/>
      <c r="M95" s="194"/>
      <c r="N95" s="195"/>
      <c r="O95" s="73"/>
      <c r="P95" s="73"/>
      <c r="Q95" s="196"/>
      <c r="R95" s="197"/>
      <c r="S95" s="198"/>
      <c r="T95" s="195"/>
      <c r="U95" s="73"/>
      <c r="V95" s="123"/>
      <c r="W95" s="199"/>
    </row>
    <row r="96" spans="1:23" x14ac:dyDescent="0.25">
      <c r="A96" s="883"/>
      <c r="B96" s="867"/>
      <c r="C96" s="869"/>
      <c r="D96" s="871"/>
      <c r="E96" s="863"/>
      <c r="F96" s="865"/>
      <c r="G96" s="867"/>
      <c r="H96" s="154" t="s">
        <v>244</v>
      </c>
      <c r="I96" s="152" t="str">
        <f>+IF('6 Valoración Control'!I95="","",'6 Valoración Control'!I95)</f>
        <v/>
      </c>
      <c r="J96" s="869"/>
      <c r="K96" s="871"/>
      <c r="L96" s="873"/>
      <c r="M96" s="194"/>
      <c r="N96" s="195"/>
      <c r="O96" s="73"/>
      <c r="P96" s="73"/>
      <c r="Q96" s="196"/>
      <c r="R96" s="197"/>
      <c r="S96" s="198"/>
      <c r="T96" s="195"/>
      <c r="U96" s="73"/>
      <c r="V96" s="123"/>
      <c r="W96" s="199"/>
    </row>
    <row r="97" spans="1:23" x14ac:dyDescent="0.25">
      <c r="A97" s="883"/>
      <c r="B97" s="867"/>
      <c r="C97" s="869"/>
      <c r="D97" s="871"/>
      <c r="E97" s="863"/>
      <c r="F97" s="865"/>
      <c r="G97" s="867"/>
      <c r="H97" s="154" t="s">
        <v>245</v>
      </c>
      <c r="I97" s="152" t="str">
        <f>+IF('6 Valoración Control'!I96="","",'6 Valoración Control'!I96)</f>
        <v/>
      </c>
      <c r="J97" s="869"/>
      <c r="K97" s="871"/>
      <c r="L97" s="873"/>
      <c r="M97" s="194"/>
      <c r="N97" s="195"/>
      <c r="O97" s="73"/>
      <c r="P97" s="73"/>
      <c r="Q97" s="196"/>
      <c r="R97" s="197"/>
      <c r="S97" s="198"/>
      <c r="T97" s="195"/>
      <c r="U97" s="73"/>
      <c r="V97" s="123"/>
      <c r="W97" s="199"/>
    </row>
    <row r="98" spans="1:23" x14ac:dyDescent="0.25">
      <c r="A98" s="883"/>
      <c r="B98" s="867"/>
      <c r="C98" s="869"/>
      <c r="D98" s="871"/>
      <c r="E98" s="863"/>
      <c r="F98" s="865" t="s">
        <v>249</v>
      </c>
      <c r="G98" s="867" t="str">
        <f>+IF('6 Valoración Control'!G97="","",'6 Valoración Control'!G97)</f>
        <v/>
      </c>
      <c r="H98" s="154" t="s">
        <v>243</v>
      </c>
      <c r="I98" s="152" t="str">
        <f>+IF('6 Valoración Control'!I97="","",'6 Valoración Control'!I97)</f>
        <v/>
      </c>
      <c r="J98" s="869"/>
      <c r="K98" s="871"/>
      <c r="L98" s="873"/>
      <c r="M98" s="194"/>
      <c r="N98" s="195"/>
      <c r="O98" s="73"/>
      <c r="P98" s="73"/>
      <c r="Q98" s="196"/>
      <c r="R98" s="197"/>
      <c r="S98" s="198"/>
      <c r="T98" s="195"/>
      <c r="U98" s="73"/>
      <c r="V98" s="123"/>
      <c r="W98" s="199"/>
    </row>
    <row r="99" spans="1:23" x14ac:dyDescent="0.25">
      <c r="A99" s="883"/>
      <c r="B99" s="867"/>
      <c r="C99" s="869"/>
      <c r="D99" s="871"/>
      <c r="E99" s="863"/>
      <c r="F99" s="865"/>
      <c r="G99" s="867"/>
      <c r="H99" s="154" t="s">
        <v>244</v>
      </c>
      <c r="I99" s="152" t="str">
        <f>+IF('6 Valoración Control'!I98="","",'6 Valoración Control'!I98)</f>
        <v/>
      </c>
      <c r="J99" s="869"/>
      <c r="K99" s="871"/>
      <c r="L99" s="873"/>
      <c r="M99" s="194"/>
      <c r="N99" s="195"/>
      <c r="O99" s="73"/>
      <c r="P99" s="73"/>
      <c r="Q99" s="196"/>
      <c r="R99" s="197"/>
      <c r="S99" s="198"/>
      <c r="T99" s="195"/>
      <c r="U99" s="73"/>
      <c r="V99" s="123"/>
      <c r="W99" s="199"/>
    </row>
    <row r="100" spans="1:23" ht="12.75" thickBot="1" x14ac:dyDescent="0.3">
      <c r="A100" s="884"/>
      <c r="B100" s="881"/>
      <c r="C100" s="874"/>
      <c r="D100" s="875"/>
      <c r="E100" s="885"/>
      <c r="F100" s="880"/>
      <c r="G100" s="881"/>
      <c r="H100" s="155" t="s">
        <v>245</v>
      </c>
      <c r="I100" s="153" t="str">
        <f>+IF('6 Valoración Control'!I99="","",'6 Valoración Control'!I99)</f>
        <v/>
      </c>
      <c r="J100" s="874"/>
      <c r="K100" s="875"/>
      <c r="L100" s="876"/>
      <c r="M100" s="206"/>
      <c r="N100" s="207"/>
      <c r="O100" s="86"/>
      <c r="P100" s="86"/>
      <c r="Q100" s="208"/>
      <c r="R100" s="209"/>
      <c r="S100" s="210"/>
      <c r="T100" s="207"/>
      <c r="U100" s="86"/>
      <c r="V100" s="125"/>
      <c r="W100" s="211"/>
    </row>
    <row r="101" spans="1:23" ht="51" customHeight="1" thickBot="1" x14ac:dyDescent="0.3">
      <c r="A101" s="882" t="str">
        <f>'2 Contexto e Identificación'!$A$16</f>
        <v>R7</v>
      </c>
      <c r="B101" s="866" t="str">
        <f>+'2 Contexto e Identificación'!$E$16</f>
        <v>Posibilidad de recibir o solicitar cualquier dàdiva o beneficio a nombre propio o de terceros. Con el fin de omitir las debilidades encontradas en los procesos de las unidades auditadas y resultado de Auditorias</v>
      </c>
      <c r="C101" s="868" t="str">
        <f>+'5 Mapa Calor Inherente'!$C$16</f>
        <v>Rara Vez</v>
      </c>
      <c r="D101" s="870" t="str">
        <f>+'5 Mapa Calor Inherente'!$D$16</f>
        <v>Menor</v>
      </c>
      <c r="E101" s="862" t="str">
        <f>+'5 Mapa Calor Inherente'!$E$16</f>
        <v>Leve</v>
      </c>
      <c r="F101" s="864" t="s">
        <v>242</v>
      </c>
      <c r="G101" s="866" t="str">
        <f>+IF('6 Valoración Control'!G100="","",'6 Valoración Control'!G100)</f>
        <v xml:space="preserve">Presiones al interior de la Entidad para no reporte de irregularidades y hallazgos </v>
      </c>
      <c r="H101" s="156" t="s">
        <v>243</v>
      </c>
      <c r="I101" s="142" t="str">
        <f>+IF('6 Valoración Control'!I100="","",'6 Valoración Control'!I100)</f>
        <v>Socializaciòn e Implementaciòn del Codigo de Etica por parte de la Oficina de Control Interno y la Direcciòn de Tlento Humano.</v>
      </c>
      <c r="J101" s="868" t="str">
        <f>+'7 Mapa Calor Residual'!$C$15</f>
        <v>Rara Vez</v>
      </c>
      <c r="K101" s="870" t="str">
        <f>+'7 Mapa Calor Residual'!$D$15</f>
        <v>Menor</v>
      </c>
      <c r="L101" s="872" t="str">
        <f>+'7 Mapa Calor Residual'!$E$15</f>
        <v>Leve</v>
      </c>
      <c r="M101" s="184" t="s">
        <v>258</v>
      </c>
      <c r="N101" s="213" t="s">
        <v>407</v>
      </c>
      <c r="O101" s="93" t="s">
        <v>411</v>
      </c>
      <c r="P101" s="93" t="s">
        <v>419</v>
      </c>
      <c r="Q101" s="214" t="s">
        <v>420</v>
      </c>
      <c r="R101" s="93" t="s">
        <v>421</v>
      </c>
      <c r="S101" s="184" t="s">
        <v>328</v>
      </c>
      <c r="T101" s="480" t="s">
        <v>376</v>
      </c>
      <c r="U101" s="480" t="s">
        <v>375</v>
      </c>
      <c r="V101" s="480" t="s">
        <v>375</v>
      </c>
      <c r="W101" s="479" t="s">
        <v>373</v>
      </c>
    </row>
    <row r="102" spans="1:23" ht="50.25" customHeight="1" x14ac:dyDescent="0.25">
      <c r="A102" s="883"/>
      <c r="B102" s="867"/>
      <c r="C102" s="869"/>
      <c r="D102" s="871"/>
      <c r="E102" s="863"/>
      <c r="F102" s="865"/>
      <c r="G102" s="867"/>
      <c r="H102" s="154" t="s">
        <v>244</v>
      </c>
      <c r="I102" s="152" t="str">
        <f>+IF('6 Valoración Control'!I101="","",'6 Valoración Control'!I101)</f>
        <v>La Oficina de Control Interno ejerce su Autonomia en su posiciòn tranversal en la Entidad.</v>
      </c>
      <c r="J102" s="869"/>
      <c r="K102" s="871"/>
      <c r="L102" s="873"/>
      <c r="M102" s="184" t="s">
        <v>258</v>
      </c>
      <c r="N102" s="195" t="s">
        <v>408</v>
      </c>
      <c r="O102" s="73" t="s">
        <v>412</v>
      </c>
      <c r="P102" s="93" t="s">
        <v>419</v>
      </c>
      <c r="Q102" s="196" t="s">
        <v>359</v>
      </c>
      <c r="R102" s="93" t="s">
        <v>421</v>
      </c>
      <c r="S102" s="184" t="s">
        <v>328</v>
      </c>
      <c r="T102" s="480" t="s">
        <v>376</v>
      </c>
      <c r="U102" s="480" t="s">
        <v>375</v>
      </c>
      <c r="V102" s="480" t="s">
        <v>375</v>
      </c>
      <c r="W102" s="479" t="s">
        <v>373</v>
      </c>
    </row>
    <row r="103" spans="1:23" ht="12.75" thickBot="1" x14ac:dyDescent="0.3">
      <c r="A103" s="883"/>
      <c r="B103" s="867"/>
      <c r="C103" s="869"/>
      <c r="D103" s="871"/>
      <c r="E103" s="863"/>
      <c r="F103" s="865"/>
      <c r="G103" s="867"/>
      <c r="H103" s="154" t="s">
        <v>245</v>
      </c>
      <c r="I103" s="152" t="str">
        <f>+IF('6 Valoración Control'!I102="","",'6 Valoración Control'!I102)</f>
        <v/>
      </c>
      <c r="J103" s="869"/>
      <c r="K103" s="871"/>
      <c r="L103" s="873"/>
      <c r="M103" s="194"/>
      <c r="N103" s="195"/>
      <c r="O103" s="73"/>
      <c r="P103" s="73"/>
      <c r="Q103" s="196"/>
      <c r="R103" s="197"/>
      <c r="S103" s="198"/>
      <c r="T103" s="195"/>
      <c r="U103" s="73"/>
      <c r="V103" s="123"/>
      <c r="W103" s="199"/>
    </row>
    <row r="104" spans="1:23" ht="57" customHeight="1" thickBot="1" x14ac:dyDescent="0.3">
      <c r="A104" s="883"/>
      <c r="B104" s="867"/>
      <c r="C104" s="869"/>
      <c r="D104" s="871"/>
      <c r="E104" s="863"/>
      <c r="F104" s="865" t="s">
        <v>246</v>
      </c>
      <c r="G104" s="867" t="str">
        <f>+IF('6 Valoración Control'!G103="","",'6 Valoración Control'!G103)</f>
        <v xml:space="preserve">Omisiòn en la Evaluaciòn Desarrollada </v>
      </c>
      <c r="H104" s="154" t="s">
        <v>243</v>
      </c>
      <c r="I104" s="152" t="str">
        <f>+IF('6 Valoración Control'!I103="","",'6 Valoración Control'!I103)</f>
        <v>Se realizan Comitès en conjunto con la Oficina de Control Disciplinario para el conocimiento de la responsabilidad del equipo Auditor al realizar la Omisiòn de los hallazgos encontrados en la Auditoria.</v>
      </c>
      <c r="J104" s="869"/>
      <c r="K104" s="871"/>
      <c r="L104" s="873"/>
      <c r="M104" s="184" t="s">
        <v>258</v>
      </c>
      <c r="N104" s="195" t="s">
        <v>413</v>
      </c>
      <c r="O104" s="73" t="s">
        <v>414</v>
      </c>
      <c r="P104" s="93" t="s">
        <v>419</v>
      </c>
      <c r="Q104" s="196" t="s">
        <v>420</v>
      </c>
      <c r="R104" s="197" t="s">
        <v>422</v>
      </c>
      <c r="S104" s="184" t="s">
        <v>328</v>
      </c>
      <c r="T104" s="480" t="s">
        <v>376</v>
      </c>
      <c r="U104" s="480" t="s">
        <v>375</v>
      </c>
      <c r="V104" s="480" t="s">
        <v>375</v>
      </c>
      <c r="W104" s="479" t="s">
        <v>373</v>
      </c>
    </row>
    <row r="105" spans="1:23" ht="70.5" customHeight="1" x14ac:dyDescent="0.25">
      <c r="A105" s="883"/>
      <c r="B105" s="867"/>
      <c r="C105" s="869"/>
      <c r="D105" s="871"/>
      <c r="E105" s="863"/>
      <c r="F105" s="865"/>
      <c r="G105" s="867"/>
      <c r="H105" s="154" t="s">
        <v>244</v>
      </c>
      <c r="I105" s="152" t="str">
        <f>+IF('6 Valoración Control'!I104="","",'6 Valoración Control'!I104)</f>
        <v>Conocer las sanciones del Equipo Auditor para no favoracer directamente a las Unidades Auditadas.</v>
      </c>
      <c r="J105" s="869"/>
      <c r="K105" s="871"/>
      <c r="L105" s="873"/>
      <c r="M105" s="184" t="s">
        <v>258</v>
      </c>
      <c r="N105" s="195" t="s">
        <v>415</v>
      </c>
      <c r="O105" s="73" t="s">
        <v>416</v>
      </c>
      <c r="P105" s="93" t="s">
        <v>419</v>
      </c>
      <c r="Q105" s="196" t="s">
        <v>420</v>
      </c>
      <c r="R105" s="197"/>
      <c r="S105" s="184" t="s">
        <v>328</v>
      </c>
      <c r="T105" s="480" t="s">
        <v>376</v>
      </c>
      <c r="U105" s="480" t="s">
        <v>375</v>
      </c>
      <c r="V105" s="480" t="s">
        <v>375</v>
      </c>
      <c r="W105" s="479" t="s">
        <v>373</v>
      </c>
    </row>
    <row r="106" spans="1:23" ht="12.75" thickBot="1" x14ac:dyDescent="0.3">
      <c r="A106" s="883"/>
      <c r="B106" s="867"/>
      <c r="C106" s="869"/>
      <c r="D106" s="871"/>
      <c r="E106" s="863"/>
      <c r="F106" s="865"/>
      <c r="G106" s="867"/>
      <c r="H106" s="154" t="s">
        <v>245</v>
      </c>
      <c r="I106" s="152" t="str">
        <f>+IF('6 Valoración Control'!I105="","",'6 Valoración Control'!I105)</f>
        <v/>
      </c>
      <c r="J106" s="869"/>
      <c r="K106" s="871"/>
      <c r="L106" s="873"/>
      <c r="M106" s="194"/>
      <c r="N106" s="195"/>
      <c r="O106" s="73"/>
      <c r="P106" s="73"/>
      <c r="Q106" s="196"/>
      <c r="R106" s="197"/>
      <c r="S106" s="198"/>
      <c r="T106" s="195"/>
      <c r="U106" s="73"/>
      <c r="V106" s="123"/>
      <c r="W106" s="199"/>
    </row>
    <row r="107" spans="1:23" ht="69.75" customHeight="1" thickBot="1" x14ac:dyDescent="0.3">
      <c r="A107" s="883"/>
      <c r="B107" s="867"/>
      <c r="C107" s="869"/>
      <c r="D107" s="871"/>
      <c r="E107" s="863"/>
      <c r="F107" s="865" t="s">
        <v>247</v>
      </c>
      <c r="G107" s="867" t="str">
        <f>+IF('6 Valoración Control'!G106="","",'6 Valoración Control'!G106)</f>
        <v>Debilidad en la Evaluaciòn independiente de la Entidad.</v>
      </c>
      <c r="H107" s="154" t="s">
        <v>243</v>
      </c>
      <c r="I107" s="152" t="str">
        <f>+IF('6 Valoración Control'!I106="","",'6 Valoración Control'!I106)</f>
        <v>La Oficina de Control Interno cumple con la normativa establecida para el buen desarrollo del rol de la misma.</v>
      </c>
      <c r="J107" s="869"/>
      <c r="K107" s="871"/>
      <c r="L107" s="873"/>
      <c r="M107" s="184" t="s">
        <v>258</v>
      </c>
      <c r="N107" s="195" t="s">
        <v>409</v>
      </c>
      <c r="O107" s="73" t="s">
        <v>417</v>
      </c>
      <c r="P107" s="93" t="s">
        <v>419</v>
      </c>
      <c r="Q107" s="196" t="s">
        <v>359</v>
      </c>
      <c r="R107" s="73" t="s">
        <v>423</v>
      </c>
      <c r="S107" s="184" t="s">
        <v>328</v>
      </c>
      <c r="T107" s="480" t="s">
        <v>376</v>
      </c>
      <c r="U107" s="480" t="s">
        <v>375</v>
      </c>
      <c r="V107" s="480" t="s">
        <v>375</v>
      </c>
      <c r="W107" s="479" t="s">
        <v>373</v>
      </c>
    </row>
    <row r="108" spans="1:23" ht="48" customHeight="1" x14ac:dyDescent="0.25">
      <c r="A108" s="883"/>
      <c r="B108" s="867"/>
      <c r="C108" s="869"/>
      <c r="D108" s="871"/>
      <c r="E108" s="863"/>
      <c r="F108" s="865"/>
      <c r="G108" s="867"/>
      <c r="H108" s="154" t="s">
        <v>244</v>
      </c>
      <c r="I108" s="152" t="str">
        <f>+IF('6 Valoración Control'!I107="","",'6 Valoración Control'!I107)</f>
        <v>Se realizan investigaciones internas con el fin de determinar los Productos de la Unides Auditadas.</v>
      </c>
      <c r="J108" s="869"/>
      <c r="K108" s="871"/>
      <c r="L108" s="873"/>
      <c r="M108" s="184" t="s">
        <v>258</v>
      </c>
      <c r="N108" s="195" t="s">
        <v>410</v>
      </c>
      <c r="O108" s="73" t="s">
        <v>418</v>
      </c>
      <c r="P108" s="93" t="s">
        <v>419</v>
      </c>
      <c r="Q108" s="196" t="s">
        <v>359</v>
      </c>
      <c r="R108" s="197" t="s">
        <v>424</v>
      </c>
      <c r="S108" s="184" t="s">
        <v>328</v>
      </c>
      <c r="T108" s="480" t="s">
        <v>376</v>
      </c>
      <c r="U108" s="480" t="s">
        <v>375</v>
      </c>
      <c r="V108" s="480" t="s">
        <v>375</v>
      </c>
      <c r="W108" s="479" t="s">
        <v>373</v>
      </c>
    </row>
    <row r="109" spans="1:23" x14ac:dyDescent="0.25">
      <c r="A109" s="883"/>
      <c r="B109" s="867"/>
      <c r="C109" s="869"/>
      <c r="D109" s="871"/>
      <c r="E109" s="863"/>
      <c r="F109" s="865"/>
      <c r="G109" s="867"/>
      <c r="H109" s="154" t="s">
        <v>245</v>
      </c>
      <c r="I109" s="152" t="str">
        <f>+IF('6 Valoración Control'!I108="","",'6 Valoración Control'!I108)</f>
        <v/>
      </c>
      <c r="J109" s="869"/>
      <c r="K109" s="871"/>
      <c r="L109" s="873"/>
      <c r="M109" s="194"/>
      <c r="N109" s="195"/>
      <c r="O109" s="73"/>
      <c r="P109" s="73"/>
      <c r="Q109" s="196"/>
      <c r="R109" s="197"/>
      <c r="S109" s="198"/>
      <c r="T109" s="195"/>
      <c r="U109" s="73"/>
      <c r="V109" s="123"/>
      <c r="W109" s="199"/>
    </row>
    <row r="110" spans="1:23" x14ac:dyDescent="0.25">
      <c r="A110" s="883"/>
      <c r="B110" s="867"/>
      <c r="C110" s="869"/>
      <c r="D110" s="871"/>
      <c r="E110" s="863"/>
      <c r="F110" s="865" t="s">
        <v>248</v>
      </c>
      <c r="G110" s="867" t="str">
        <f>+IF('6 Valoración Control'!G109="","",'6 Valoración Control'!G109)</f>
        <v/>
      </c>
      <c r="H110" s="154" t="s">
        <v>243</v>
      </c>
      <c r="I110" s="152" t="str">
        <f>+IF('6 Valoración Control'!I109="","",'6 Valoración Control'!I109)</f>
        <v/>
      </c>
      <c r="J110" s="869"/>
      <c r="K110" s="871"/>
      <c r="L110" s="873"/>
      <c r="M110" s="194"/>
      <c r="N110" s="195"/>
      <c r="O110" s="73"/>
      <c r="P110" s="73"/>
      <c r="Q110" s="196"/>
      <c r="R110" s="197"/>
      <c r="S110" s="198"/>
      <c r="T110" s="195"/>
      <c r="U110" s="73"/>
      <c r="V110" s="123"/>
      <c r="W110" s="199"/>
    </row>
    <row r="111" spans="1:23" x14ac:dyDescent="0.25">
      <c r="A111" s="883"/>
      <c r="B111" s="867"/>
      <c r="C111" s="869"/>
      <c r="D111" s="871"/>
      <c r="E111" s="863"/>
      <c r="F111" s="865"/>
      <c r="G111" s="867"/>
      <c r="H111" s="154" t="s">
        <v>244</v>
      </c>
      <c r="I111" s="152" t="str">
        <f>+IF('6 Valoración Control'!I110="","",'6 Valoración Control'!I110)</f>
        <v/>
      </c>
      <c r="J111" s="869"/>
      <c r="K111" s="871"/>
      <c r="L111" s="873"/>
      <c r="M111" s="194"/>
      <c r="N111" s="195"/>
      <c r="O111" s="73"/>
      <c r="P111" s="73"/>
      <c r="Q111" s="196"/>
      <c r="R111" s="197"/>
      <c r="S111" s="198"/>
      <c r="T111" s="195"/>
      <c r="U111" s="73"/>
      <c r="V111" s="123"/>
      <c r="W111" s="199"/>
    </row>
    <row r="112" spans="1:23" x14ac:dyDescent="0.25">
      <c r="A112" s="883"/>
      <c r="B112" s="867"/>
      <c r="C112" s="869"/>
      <c r="D112" s="871"/>
      <c r="E112" s="863"/>
      <c r="F112" s="865"/>
      <c r="G112" s="867"/>
      <c r="H112" s="154" t="s">
        <v>245</v>
      </c>
      <c r="I112" s="152" t="str">
        <f>+IF('6 Valoración Control'!I111="","",'6 Valoración Control'!I111)</f>
        <v/>
      </c>
      <c r="J112" s="869"/>
      <c r="K112" s="871"/>
      <c r="L112" s="873"/>
      <c r="M112" s="194"/>
      <c r="N112" s="195"/>
      <c r="O112" s="73"/>
      <c r="P112" s="73"/>
      <c r="Q112" s="196"/>
      <c r="R112" s="197"/>
      <c r="S112" s="198"/>
      <c r="T112" s="195"/>
      <c r="U112" s="73"/>
      <c r="V112" s="123"/>
      <c r="W112" s="199"/>
    </row>
    <row r="113" spans="1:23" x14ac:dyDescent="0.25">
      <c r="A113" s="883"/>
      <c r="B113" s="867"/>
      <c r="C113" s="869"/>
      <c r="D113" s="871"/>
      <c r="E113" s="863"/>
      <c r="F113" s="865" t="s">
        <v>249</v>
      </c>
      <c r="G113" s="867" t="str">
        <f>+IF('6 Valoración Control'!G112="","",'6 Valoración Control'!G112)</f>
        <v/>
      </c>
      <c r="H113" s="154" t="s">
        <v>243</v>
      </c>
      <c r="I113" s="152" t="str">
        <f>+IF('6 Valoración Control'!I112="","",'6 Valoración Control'!I112)</f>
        <v/>
      </c>
      <c r="J113" s="869"/>
      <c r="K113" s="871"/>
      <c r="L113" s="873"/>
      <c r="M113" s="194"/>
      <c r="N113" s="195"/>
      <c r="O113" s="73"/>
      <c r="P113" s="73"/>
      <c r="Q113" s="196"/>
      <c r="R113" s="197"/>
      <c r="S113" s="198"/>
      <c r="T113" s="195"/>
      <c r="U113" s="73"/>
      <c r="V113" s="123"/>
      <c r="W113" s="199"/>
    </row>
    <row r="114" spans="1:23" x14ac:dyDescent="0.25">
      <c r="A114" s="883"/>
      <c r="B114" s="867"/>
      <c r="C114" s="869"/>
      <c r="D114" s="871"/>
      <c r="E114" s="863"/>
      <c r="F114" s="865"/>
      <c r="G114" s="867"/>
      <c r="H114" s="154" t="s">
        <v>244</v>
      </c>
      <c r="I114" s="152" t="str">
        <f>+IF('6 Valoración Control'!I113="","",'6 Valoración Control'!I113)</f>
        <v/>
      </c>
      <c r="J114" s="869"/>
      <c r="K114" s="871"/>
      <c r="L114" s="873"/>
      <c r="M114" s="194"/>
      <c r="N114" s="195"/>
      <c r="O114" s="73"/>
      <c r="P114" s="73"/>
      <c r="Q114" s="196"/>
      <c r="R114" s="197"/>
      <c r="S114" s="198"/>
      <c r="T114" s="195"/>
      <c r="U114" s="73"/>
      <c r="V114" s="123"/>
      <c r="W114" s="199"/>
    </row>
    <row r="115" spans="1:23" ht="12.75" thickBot="1" x14ac:dyDescent="0.3">
      <c r="A115" s="884"/>
      <c r="B115" s="881"/>
      <c r="C115" s="874"/>
      <c r="D115" s="875"/>
      <c r="E115" s="885"/>
      <c r="F115" s="880"/>
      <c r="G115" s="881"/>
      <c r="H115" s="155" t="s">
        <v>245</v>
      </c>
      <c r="I115" s="153" t="str">
        <f>+IF('6 Valoración Control'!I114="","",'6 Valoración Control'!I114)</f>
        <v/>
      </c>
      <c r="J115" s="874"/>
      <c r="K115" s="875"/>
      <c r="L115" s="876"/>
      <c r="M115" s="206"/>
      <c r="N115" s="207"/>
      <c r="O115" s="86"/>
      <c r="P115" s="86"/>
      <c r="Q115" s="208"/>
      <c r="R115" s="209"/>
      <c r="S115" s="210"/>
      <c r="T115" s="207"/>
      <c r="U115" s="86"/>
      <c r="V115" s="125"/>
      <c r="W115" s="211"/>
    </row>
    <row r="116" spans="1:23" ht="59.25" customHeight="1" thickBot="1" x14ac:dyDescent="0.3">
      <c r="A116" s="882" t="str">
        <f>'2 Contexto e Identificación'!$A$17</f>
        <v>R8</v>
      </c>
      <c r="B116" s="866" t="str">
        <f>+'2 Contexto e Identificación'!$E$17</f>
        <v>Posibilidad de recibir o solicitar cualquier dàdiva o beneficio a nombre propio o de terceros. Con el fin incumplir al seguimiento de informes de ley</v>
      </c>
      <c r="C116" s="868" t="str">
        <f>+'5 Mapa Calor Inherente'!$C$17</f>
        <v>Rara Vez</v>
      </c>
      <c r="D116" s="870" t="str">
        <f>+'5 Mapa Calor Inherente'!$D$17</f>
        <v>Menor</v>
      </c>
      <c r="E116" s="862" t="str">
        <f>+'5 Mapa Calor Inherente'!$E$17</f>
        <v>Leve</v>
      </c>
      <c r="F116" s="864" t="s">
        <v>242</v>
      </c>
      <c r="G116" s="866" t="str">
        <f>+IF('6 Valoración Control'!G115="","",'6 Valoración Control'!G115)</f>
        <v>vencimiento de los tiempos de la rendicion de  los informes ley de la oficina de control interno</v>
      </c>
      <c r="H116" s="156" t="s">
        <v>243</v>
      </c>
      <c r="I116" s="152" t="str">
        <f>+IF('6 Valoración Control'!I115="","",'6 Valoración Control'!I115)</f>
        <v>solicitar la informacion y documentacion a las diferentes dependecias para rendir informe en los tiempos estipulado</v>
      </c>
      <c r="J116" s="868" t="str">
        <f>+'7 Mapa Calor Residual'!$C$16</f>
        <v>Rara Vez</v>
      </c>
      <c r="K116" s="870" t="str">
        <f>+'7 Mapa Calor Residual'!$D$16</f>
        <v>Menor</v>
      </c>
      <c r="L116" s="872" t="str">
        <f>+'7 Mapa Calor Residual'!$E$16</f>
        <v>Leve</v>
      </c>
      <c r="M116" s="184" t="s">
        <v>258</v>
      </c>
      <c r="N116" s="213" t="s">
        <v>435</v>
      </c>
      <c r="O116" s="93" t="s">
        <v>439</v>
      </c>
      <c r="P116" s="93" t="s">
        <v>419</v>
      </c>
      <c r="Q116" s="214" t="s">
        <v>359</v>
      </c>
      <c r="R116" s="93" t="s">
        <v>443</v>
      </c>
      <c r="S116" s="184" t="s">
        <v>328</v>
      </c>
      <c r="T116" s="480" t="s">
        <v>376</v>
      </c>
      <c r="U116" s="480" t="s">
        <v>375</v>
      </c>
      <c r="V116" s="480" t="s">
        <v>375</v>
      </c>
      <c r="W116" s="479" t="s">
        <v>373</v>
      </c>
    </row>
    <row r="117" spans="1:23" ht="63.75" customHeight="1" x14ac:dyDescent="0.25">
      <c r="A117" s="883"/>
      <c r="B117" s="867"/>
      <c r="C117" s="869"/>
      <c r="D117" s="871"/>
      <c r="E117" s="863"/>
      <c r="F117" s="865"/>
      <c r="G117" s="867"/>
      <c r="H117" s="154" t="s">
        <v>244</v>
      </c>
      <c r="I117" s="152" t="str">
        <f>+IF('6 Valoración Control'!I116="","",'6 Valoración Control'!I116)</f>
        <v>realizar el seguimiento al conograma del plan de accion de la oficina para rendir a tiempo</v>
      </c>
      <c r="J117" s="869"/>
      <c r="K117" s="871"/>
      <c r="L117" s="873"/>
      <c r="M117" s="184" t="s">
        <v>258</v>
      </c>
      <c r="N117" s="195" t="s">
        <v>436</v>
      </c>
      <c r="O117" s="73" t="s">
        <v>440</v>
      </c>
      <c r="P117" s="93" t="s">
        <v>419</v>
      </c>
      <c r="Q117" s="196" t="s">
        <v>359</v>
      </c>
      <c r="R117" s="73" t="s">
        <v>440</v>
      </c>
      <c r="S117" s="184" t="s">
        <v>328</v>
      </c>
      <c r="T117" s="480" t="s">
        <v>376</v>
      </c>
      <c r="U117" s="480" t="s">
        <v>375</v>
      </c>
      <c r="V117" s="480" t="s">
        <v>375</v>
      </c>
      <c r="W117" s="479" t="s">
        <v>373</v>
      </c>
    </row>
    <row r="118" spans="1:23" ht="12.75" thickBot="1" x14ac:dyDescent="0.3">
      <c r="A118" s="883"/>
      <c r="B118" s="867"/>
      <c r="C118" s="869"/>
      <c r="D118" s="871"/>
      <c r="E118" s="863"/>
      <c r="F118" s="865"/>
      <c r="G118" s="867"/>
      <c r="H118" s="154" t="s">
        <v>245</v>
      </c>
      <c r="I118" s="152" t="str">
        <f>+IF('6 Valoración Control'!I117="","",'6 Valoración Control'!I117)</f>
        <v/>
      </c>
      <c r="J118" s="869"/>
      <c r="K118" s="871"/>
      <c r="L118" s="873"/>
      <c r="M118" s="194"/>
      <c r="N118" s="195"/>
      <c r="O118" s="73"/>
      <c r="P118" s="73"/>
      <c r="Q118" s="196"/>
      <c r="R118" s="197"/>
      <c r="S118" s="198"/>
      <c r="T118" s="195"/>
      <c r="U118" s="73"/>
      <c r="V118" s="123"/>
      <c r="W118" s="199"/>
    </row>
    <row r="119" spans="1:23" ht="67.5" customHeight="1" thickBot="1" x14ac:dyDescent="0.3">
      <c r="A119" s="883"/>
      <c r="B119" s="867"/>
      <c r="C119" s="869"/>
      <c r="D119" s="871"/>
      <c r="E119" s="863"/>
      <c r="F119" s="865" t="s">
        <v>246</v>
      </c>
      <c r="G119" s="867" t="str">
        <f>+IF('6 Valoración Control'!G118="","",'6 Valoración Control'!G118)</f>
        <v>desconocimiento en el manejo de las platafomas en que se rinden estos informes</v>
      </c>
      <c r="H119" s="154" t="s">
        <v>243</v>
      </c>
      <c r="I119" s="152" t="str">
        <f>+IF('6 Valoración Control'!I118="","",'6 Valoración Control'!I118)</f>
        <v xml:space="preserve">organizan las mesas de ayuda </v>
      </c>
      <c r="J119" s="869"/>
      <c r="K119" s="871"/>
      <c r="L119" s="873"/>
      <c r="M119" s="184" t="s">
        <v>258</v>
      </c>
      <c r="N119" s="195" t="s">
        <v>437</v>
      </c>
      <c r="O119" s="73" t="s">
        <v>441</v>
      </c>
      <c r="P119" s="93" t="s">
        <v>419</v>
      </c>
      <c r="Q119" s="196" t="s">
        <v>359</v>
      </c>
      <c r="R119" s="73" t="s">
        <v>444</v>
      </c>
      <c r="S119" s="184" t="s">
        <v>328</v>
      </c>
      <c r="T119" s="480" t="s">
        <v>376</v>
      </c>
      <c r="U119" s="480" t="s">
        <v>375</v>
      </c>
      <c r="V119" s="480" t="s">
        <v>375</v>
      </c>
      <c r="W119" s="479" t="s">
        <v>373</v>
      </c>
    </row>
    <row r="120" spans="1:23" ht="66.75" customHeight="1" x14ac:dyDescent="0.25">
      <c r="A120" s="883"/>
      <c r="B120" s="867"/>
      <c r="C120" s="869"/>
      <c r="D120" s="871"/>
      <c r="E120" s="863"/>
      <c r="F120" s="865"/>
      <c r="G120" s="867"/>
      <c r="H120" s="154" t="s">
        <v>244</v>
      </c>
      <c r="I120" s="152" t="str">
        <f>+IF('6 Valoración Control'!I119="","",'6 Valoración Control'!I119)</f>
        <v>herramientas y   guias para el seguimiento de a los informe de ley</v>
      </c>
      <c r="J120" s="869"/>
      <c r="K120" s="871"/>
      <c r="L120" s="873"/>
      <c r="M120" s="184" t="s">
        <v>258</v>
      </c>
      <c r="N120" s="195" t="s">
        <v>438</v>
      </c>
      <c r="O120" s="73" t="s">
        <v>442</v>
      </c>
      <c r="P120" s="93" t="s">
        <v>419</v>
      </c>
      <c r="Q120" s="196" t="s">
        <v>359</v>
      </c>
      <c r="R120" s="93" t="s">
        <v>443</v>
      </c>
      <c r="S120" s="184" t="s">
        <v>328</v>
      </c>
      <c r="T120" s="480" t="s">
        <v>376</v>
      </c>
      <c r="U120" s="480" t="s">
        <v>375</v>
      </c>
      <c r="V120" s="480" t="s">
        <v>375</v>
      </c>
      <c r="W120" s="479" t="s">
        <v>373</v>
      </c>
    </row>
    <row r="121" spans="1:23" x14ac:dyDescent="0.25">
      <c r="A121" s="883"/>
      <c r="B121" s="867"/>
      <c r="C121" s="869"/>
      <c r="D121" s="871"/>
      <c r="E121" s="863"/>
      <c r="F121" s="865"/>
      <c r="G121" s="867"/>
      <c r="H121" s="154" t="s">
        <v>245</v>
      </c>
      <c r="I121" s="152" t="str">
        <f>+IF('6 Valoración Control'!I120="","",'6 Valoración Control'!I120)</f>
        <v/>
      </c>
      <c r="J121" s="869"/>
      <c r="K121" s="871"/>
      <c r="L121" s="873"/>
      <c r="M121" s="194"/>
      <c r="N121" s="195"/>
      <c r="O121" s="73"/>
      <c r="P121" s="73"/>
      <c r="Q121" s="196"/>
      <c r="R121" s="197"/>
      <c r="S121" s="198"/>
      <c r="T121" s="195"/>
      <c r="U121" s="73"/>
      <c r="V121" s="123"/>
      <c r="W121" s="199"/>
    </row>
    <row r="122" spans="1:23" x14ac:dyDescent="0.25">
      <c r="A122" s="883"/>
      <c r="B122" s="867"/>
      <c r="C122" s="869"/>
      <c r="D122" s="871"/>
      <c r="E122" s="863"/>
      <c r="F122" s="865" t="s">
        <v>247</v>
      </c>
      <c r="G122" s="867" t="str">
        <f>+IF('6 Valoración Control'!G121="","",'6 Valoración Control'!G121)</f>
        <v/>
      </c>
      <c r="H122" s="154" t="s">
        <v>243</v>
      </c>
      <c r="I122" s="152" t="str">
        <f>+IF('6 Valoración Control'!I121="","",'6 Valoración Control'!I121)</f>
        <v/>
      </c>
      <c r="J122" s="869"/>
      <c r="K122" s="871"/>
      <c r="L122" s="873"/>
      <c r="M122" s="194"/>
      <c r="N122" s="195"/>
      <c r="O122" s="73"/>
      <c r="P122" s="73"/>
      <c r="Q122" s="196"/>
      <c r="R122" s="197"/>
      <c r="S122" s="198"/>
      <c r="T122" s="195"/>
      <c r="U122" s="73"/>
      <c r="V122" s="123"/>
      <c r="W122" s="199"/>
    </row>
    <row r="123" spans="1:23" x14ac:dyDescent="0.25">
      <c r="A123" s="883"/>
      <c r="B123" s="867"/>
      <c r="C123" s="869"/>
      <c r="D123" s="871"/>
      <c r="E123" s="863"/>
      <c r="F123" s="865"/>
      <c r="G123" s="867"/>
      <c r="H123" s="154" t="s">
        <v>244</v>
      </c>
      <c r="I123" s="152" t="str">
        <f>+IF('6 Valoración Control'!I122="","",'6 Valoración Control'!I122)</f>
        <v/>
      </c>
      <c r="J123" s="869"/>
      <c r="K123" s="871"/>
      <c r="L123" s="873"/>
      <c r="M123" s="194"/>
      <c r="N123" s="195"/>
      <c r="O123" s="73"/>
      <c r="P123" s="73"/>
      <c r="Q123" s="196"/>
      <c r="R123" s="197"/>
      <c r="S123" s="198"/>
      <c r="T123" s="195"/>
      <c r="U123" s="73"/>
      <c r="V123" s="123"/>
      <c r="W123" s="199"/>
    </row>
    <row r="124" spans="1:23" x14ac:dyDescent="0.25">
      <c r="A124" s="883"/>
      <c r="B124" s="867"/>
      <c r="C124" s="869"/>
      <c r="D124" s="871"/>
      <c r="E124" s="863"/>
      <c r="F124" s="865"/>
      <c r="G124" s="867"/>
      <c r="H124" s="154" t="s">
        <v>245</v>
      </c>
      <c r="I124" s="152" t="str">
        <f>+IF('6 Valoración Control'!I123="","",'6 Valoración Control'!I123)</f>
        <v/>
      </c>
      <c r="J124" s="869"/>
      <c r="K124" s="871"/>
      <c r="L124" s="873"/>
      <c r="M124" s="194"/>
      <c r="N124" s="195"/>
      <c r="O124" s="73"/>
      <c r="P124" s="73"/>
      <c r="Q124" s="196"/>
      <c r="R124" s="197"/>
      <c r="S124" s="198"/>
      <c r="T124" s="195"/>
      <c r="U124" s="73"/>
      <c r="V124" s="123"/>
      <c r="W124" s="199"/>
    </row>
    <row r="125" spans="1:23" x14ac:dyDescent="0.25">
      <c r="A125" s="883"/>
      <c r="B125" s="867"/>
      <c r="C125" s="869"/>
      <c r="D125" s="871"/>
      <c r="E125" s="863"/>
      <c r="F125" s="865" t="s">
        <v>248</v>
      </c>
      <c r="G125" s="867" t="str">
        <f>+IF('6 Valoración Control'!G124="","",'6 Valoración Control'!G124)</f>
        <v/>
      </c>
      <c r="H125" s="154" t="s">
        <v>243</v>
      </c>
      <c r="I125" s="152" t="str">
        <f>+IF('6 Valoración Control'!I124="","",'6 Valoración Control'!I124)</f>
        <v/>
      </c>
      <c r="J125" s="869"/>
      <c r="K125" s="871"/>
      <c r="L125" s="873"/>
      <c r="M125" s="194"/>
      <c r="N125" s="195"/>
      <c r="O125" s="73"/>
      <c r="P125" s="73"/>
      <c r="Q125" s="196"/>
      <c r="R125" s="197"/>
      <c r="S125" s="198"/>
      <c r="T125" s="195"/>
      <c r="U125" s="73"/>
      <c r="V125" s="123"/>
      <c r="W125" s="199"/>
    </row>
    <row r="126" spans="1:23" x14ac:dyDescent="0.25">
      <c r="A126" s="883"/>
      <c r="B126" s="867"/>
      <c r="C126" s="869"/>
      <c r="D126" s="871"/>
      <c r="E126" s="863"/>
      <c r="F126" s="865"/>
      <c r="G126" s="867"/>
      <c r="H126" s="154" t="s">
        <v>244</v>
      </c>
      <c r="I126" s="152" t="str">
        <f>+IF('6 Valoración Control'!I125="","",'6 Valoración Control'!I125)</f>
        <v/>
      </c>
      <c r="J126" s="869"/>
      <c r="K126" s="871"/>
      <c r="L126" s="873"/>
      <c r="M126" s="194"/>
      <c r="N126" s="195"/>
      <c r="O126" s="73"/>
      <c r="P126" s="73"/>
      <c r="Q126" s="196"/>
      <c r="R126" s="197"/>
      <c r="S126" s="198"/>
      <c r="T126" s="195"/>
      <c r="U126" s="73"/>
      <c r="V126" s="123"/>
      <c r="W126" s="199"/>
    </row>
    <row r="127" spans="1:23" x14ac:dyDescent="0.25">
      <c r="A127" s="883"/>
      <c r="B127" s="867"/>
      <c r="C127" s="869"/>
      <c r="D127" s="871"/>
      <c r="E127" s="863"/>
      <c r="F127" s="865"/>
      <c r="G127" s="867"/>
      <c r="H127" s="154" t="s">
        <v>245</v>
      </c>
      <c r="I127" s="152" t="str">
        <f>+IF('6 Valoración Control'!I126="","",'6 Valoración Control'!I126)</f>
        <v/>
      </c>
      <c r="J127" s="869"/>
      <c r="K127" s="871"/>
      <c r="L127" s="873"/>
      <c r="M127" s="194"/>
      <c r="N127" s="195"/>
      <c r="O127" s="73"/>
      <c r="P127" s="73"/>
      <c r="Q127" s="196"/>
      <c r="R127" s="197"/>
      <c r="S127" s="198"/>
      <c r="T127" s="195"/>
      <c r="U127" s="73"/>
      <c r="V127" s="123"/>
      <c r="W127" s="199"/>
    </row>
    <row r="128" spans="1:23" x14ac:dyDescent="0.25">
      <c r="A128" s="883"/>
      <c r="B128" s="867"/>
      <c r="C128" s="869"/>
      <c r="D128" s="871"/>
      <c r="E128" s="863"/>
      <c r="F128" s="865" t="s">
        <v>249</v>
      </c>
      <c r="G128" s="867" t="str">
        <f>+IF('6 Valoración Control'!G127="","",'6 Valoración Control'!G127)</f>
        <v/>
      </c>
      <c r="H128" s="154" t="s">
        <v>243</v>
      </c>
      <c r="I128" s="152" t="str">
        <f>+IF('6 Valoración Control'!I127="","",'6 Valoración Control'!I127)</f>
        <v/>
      </c>
      <c r="J128" s="869"/>
      <c r="K128" s="871"/>
      <c r="L128" s="873"/>
      <c r="M128" s="194"/>
      <c r="N128" s="195"/>
      <c r="O128" s="73"/>
      <c r="P128" s="73"/>
      <c r="Q128" s="196"/>
      <c r="R128" s="197"/>
      <c r="S128" s="198"/>
      <c r="T128" s="195"/>
      <c r="U128" s="73"/>
      <c r="V128" s="123"/>
      <c r="W128" s="199"/>
    </row>
    <row r="129" spans="1:23" x14ac:dyDescent="0.25">
      <c r="A129" s="883"/>
      <c r="B129" s="867"/>
      <c r="C129" s="869"/>
      <c r="D129" s="871"/>
      <c r="E129" s="863"/>
      <c r="F129" s="865"/>
      <c r="G129" s="867"/>
      <c r="H129" s="154" t="s">
        <v>244</v>
      </c>
      <c r="I129" s="152" t="str">
        <f>+IF('6 Valoración Control'!I128="","",'6 Valoración Control'!I128)</f>
        <v/>
      </c>
      <c r="J129" s="869"/>
      <c r="K129" s="871"/>
      <c r="L129" s="873"/>
      <c r="M129" s="194"/>
      <c r="N129" s="195"/>
      <c r="O129" s="73"/>
      <c r="P129" s="73"/>
      <c r="Q129" s="196"/>
      <c r="R129" s="197"/>
      <c r="S129" s="198"/>
      <c r="T129" s="195"/>
      <c r="U129" s="73"/>
      <c r="V129" s="123"/>
      <c r="W129" s="199"/>
    </row>
    <row r="130" spans="1:23" ht="12.75" thickBot="1" x14ac:dyDescent="0.3">
      <c r="A130" s="884"/>
      <c r="B130" s="881"/>
      <c r="C130" s="874"/>
      <c r="D130" s="875"/>
      <c r="E130" s="885"/>
      <c r="F130" s="880"/>
      <c r="G130" s="881"/>
      <c r="H130" s="155" t="s">
        <v>245</v>
      </c>
      <c r="I130" s="153" t="str">
        <f>+IF('6 Valoración Control'!I129="","",'6 Valoración Control'!I129)</f>
        <v/>
      </c>
      <c r="J130" s="874"/>
      <c r="K130" s="875"/>
      <c r="L130" s="876"/>
      <c r="M130" s="206"/>
      <c r="N130" s="207"/>
      <c r="O130" s="86"/>
      <c r="P130" s="86"/>
      <c r="Q130" s="208"/>
      <c r="R130" s="209"/>
      <c r="S130" s="210"/>
      <c r="T130" s="207"/>
      <c r="U130" s="86"/>
      <c r="V130" s="125"/>
      <c r="W130" s="211"/>
    </row>
    <row r="131" spans="1:23" ht="58.5" customHeight="1" thickBot="1" x14ac:dyDescent="0.3">
      <c r="A131" s="882" t="str">
        <f>'2 Contexto e Identificación'!$A$18</f>
        <v>R9</v>
      </c>
      <c r="B131" s="866" t="str">
        <f>+'2 Contexto e Identificación'!$E$18</f>
        <v>Posibilidad de recibir o solicitar cualquier dádiva o beneficio a nombre propio o de terceros Con el fin de  Emitir las Personerìas Jurìdicas de Edificios y Condominios en el Distrito de Santa Marta.</v>
      </c>
      <c r="C131" s="868" t="str">
        <f>+'5 Mapa Calor Inherente'!$C$18</f>
        <v>Rara Vez</v>
      </c>
      <c r="D131" s="870" t="str">
        <f>+'5 Mapa Calor Inherente'!$D$18</f>
        <v>Moderado</v>
      </c>
      <c r="E131" s="862" t="str">
        <f>+'5 Mapa Calor Inherente'!$E$18</f>
        <v>Moderado</v>
      </c>
      <c r="F131" s="864" t="s">
        <v>242</v>
      </c>
      <c r="G131" s="866" t="str">
        <f>+IF('6 Valoración Control'!G130="","",'6 Valoración Control'!G130)</f>
        <v xml:space="preserve">Recepcion de documentacion fuera del término para la elaboración de la emisión de personerias juridicas de edificios y condominios en el Distrito de Santa Marta </v>
      </c>
      <c r="H131" s="156" t="s">
        <v>243</v>
      </c>
      <c r="I131" s="142" t="str">
        <f>+IF('6 Valoración Control'!I130="","",'6 Valoración Control'!I130)</f>
        <v>Se asignan turno de acuerdo a la entrega documentación para elaboración o emisiòn de personerías jurìdicas</v>
      </c>
      <c r="J131" s="868" t="str">
        <f>+'7 Mapa Calor Residual'!$C$17</f>
        <v>Rara Vez</v>
      </c>
      <c r="K131" s="870" t="str">
        <f>+'7 Mapa Calor Residual'!$D$17</f>
        <v>Moderado</v>
      </c>
      <c r="L131" s="872" t="str">
        <f>+'7 Mapa Calor Residual'!$E$17</f>
        <v>Moderado</v>
      </c>
      <c r="M131" s="184" t="s">
        <v>258</v>
      </c>
      <c r="N131" s="213" t="s">
        <v>463</v>
      </c>
      <c r="O131" s="93" t="s">
        <v>464</v>
      </c>
      <c r="P131" s="93" t="s">
        <v>465</v>
      </c>
      <c r="Q131" s="214" t="s">
        <v>466</v>
      </c>
      <c r="R131" s="215" t="s">
        <v>443</v>
      </c>
      <c r="S131" s="184" t="s">
        <v>328</v>
      </c>
      <c r="T131" s="480" t="s">
        <v>376</v>
      </c>
      <c r="U131" s="480" t="s">
        <v>375</v>
      </c>
      <c r="V131" s="480" t="s">
        <v>375</v>
      </c>
      <c r="W131" s="479" t="s">
        <v>373</v>
      </c>
    </row>
    <row r="132" spans="1:23" ht="54.75" customHeight="1" thickBot="1" x14ac:dyDescent="0.3">
      <c r="A132" s="883"/>
      <c r="B132" s="867"/>
      <c r="C132" s="869"/>
      <c r="D132" s="871"/>
      <c r="E132" s="863"/>
      <c r="F132" s="865"/>
      <c r="G132" s="867"/>
      <c r="H132" s="154" t="s">
        <v>244</v>
      </c>
      <c r="I132" s="152" t="str">
        <f>+IF('6 Valoración Control'!I131="","",'6 Valoración Control'!I131)</f>
        <v xml:space="preserve">Despues del recibido de la documentación, se ha determinado un plazo de 15 dìas para la elaboración de las personerias juridicas </v>
      </c>
      <c r="J132" s="869"/>
      <c r="K132" s="871"/>
      <c r="L132" s="873"/>
      <c r="M132" s="184" t="s">
        <v>258</v>
      </c>
      <c r="N132" s="195" t="s">
        <v>467</v>
      </c>
      <c r="O132" s="73" t="s">
        <v>464</v>
      </c>
      <c r="P132" s="73" t="s">
        <v>465</v>
      </c>
      <c r="Q132" s="196" t="s">
        <v>466</v>
      </c>
      <c r="R132" s="197" t="s">
        <v>443</v>
      </c>
      <c r="S132" s="184" t="s">
        <v>328</v>
      </c>
      <c r="T132" s="480" t="s">
        <v>376</v>
      </c>
      <c r="U132" s="480" t="s">
        <v>375</v>
      </c>
      <c r="V132" s="480" t="s">
        <v>375</v>
      </c>
      <c r="W132" s="479" t="s">
        <v>373</v>
      </c>
    </row>
    <row r="133" spans="1:23" ht="84.75" customHeight="1" thickBot="1" x14ac:dyDescent="0.3">
      <c r="A133" s="883"/>
      <c r="B133" s="867"/>
      <c r="C133" s="869"/>
      <c r="D133" s="871"/>
      <c r="E133" s="863"/>
      <c r="F133" s="865"/>
      <c r="G133" s="867"/>
      <c r="H133" s="154" t="s">
        <v>245</v>
      </c>
      <c r="I133" s="152" t="str">
        <f>+IF('6 Valoración Control'!I132="","",'6 Valoración Control'!I132)</f>
        <v xml:space="preserve">La verificación y la debida notificación de los documentos previa a  la expedición de las personerias juridicas </v>
      </c>
      <c r="J133" s="869"/>
      <c r="K133" s="871"/>
      <c r="L133" s="873"/>
      <c r="M133" s="184" t="s">
        <v>258</v>
      </c>
      <c r="N133" s="195" t="s">
        <v>468</v>
      </c>
      <c r="O133" s="73" t="s">
        <v>469</v>
      </c>
      <c r="P133" s="73" t="s">
        <v>470</v>
      </c>
      <c r="Q133" s="196" t="s">
        <v>466</v>
      </c>
      <c r="R133" s="197" t="s">
        <v>443</v>
      </c>
      <c r="S133" s="184" t="s">
        <v>328</v>
      </c>
      <c r="T133" s="480" t="s">
        <v>376</v>
      </c>
      <c r="U133" s="480" t="s">
        <v>375</v>
      </c>
      <c r="V133" s="480" t="s">
        <v>375</v>
      </c>
      <c r="W133" s="479" t="s">
        <v>373</v>
      </c>
    </row>
    <row r="134" spans="1:23" ht="69" customHeight="1" thickBot="1" x14ac:dyDescent="0.3">
      <c r="A134" s="883"/>
      <c r="B134" s="867"/>
      <c r="C134" s="869"/>
      <c r="D134" s="871"/>
      <c r="E134" s="863"/>
      <c r="F134" s="865" t="s">
        <v>246</v>
      </c>
      <c r="G134" s="867" t="str">
        <f>+IF('6 Valoración Control'!G133="","",'6 Valoración Control'!G133)</f>
        <v xml:space="preserve">La recepción de los documentos incompletos para expedición de las personerias juridicas de edificios y condominios e el Distrito de Santa Marta </v>
      </c>
      <c r="H134" s="154" t="s">
        <v>243</v>
      </c>
      <c r="I134" s="152" t="str">
        <f>+IF('6 Valoración Control'!I133="","",'6 Valoración Control'!I133)</f>
        <v>La debida verificación de los documentos por parte de los funcionarios ante de la expedición de la personerias juridicas de edifcios y condominios en el Distrito de Santa Marta</v>
      </c>
      <c r="J134" s="869"/>
      <c r="K134" s="871"/>
      <c r="L134" s="873"/>
      <c r="M134" s="184" t="s">
        <v>258</v>
      </c>
      <c r="N134" s="195" t="s">
        <v>471</v>
      </c>
      <c r="O134" s="73" t="s">
        <v>472</v>
      </c>
      <c r="P134" s="73" t="s">
        <v>465</v>
      </c>
      <c r="Q134" s="196" t="s">
        <v>466</v>
      </c>
      <c r="R134" s="197" t="s">
        <v>443</v>
      </c>
      <c r="S134" s="184" t="s">
        <v>328</v>
      </c>
      <c r="T134" s="480" t="s">
        <v>376</v>
      </c>
      <c r="U134" s="480" t="s">
        <v>375</v>
      </c>
      <c r="V134" s="480" t="s">
        <v>375</v>
      </c>
      <c r="W134" s="479" t="s">
        <v>373</v>
      </c>
    </row>
    <row r="135" spans="1:23" ht="75.75" customHeight="1" thickBot="1" x14ac:dyDescent="0.3">
      <c r="A135" s="883"/>
      <c r="B135" s="867"/>
      <c r="C135" s="869"/>
      <c r="D135" s="871"/>
      <c r="E135" s="863"/>
      <c r="F135" s="865"/>
      <c r="G135" s="867"/>
      <c r="H135" s="154" t="s">
        <v>244</v>
      </c>
      <c r="I135" s="152" t="str">
        <f>+IF('6 Valoración Control'!I134="","",'6 Valoración Control'!I134)</f>
        <v xml:space="preserve">El cambio continuo del encargado de la expedición de las personerias juridicas y la debida revisìón de otro funcionario para hacer una mejorar verificación ante la expedición de las personerias juridicas </v>
      </c>
      <c r="J135" s="869"/>
      <c r="K135" s="871"/>
      <c r="L135" s="873"/>
      <c r="M135" s="184" t="s">
        <v>258</v>
      </c>
      <c r="N135" s="195" t="s">
        <v>471</v>
      </c>
      <c r="O135" s="73" t="s">
        <v>472</v>
      </c>
      <c r="P135" s="73" t="s">
        <v>474</v>
      </c>
      <c r="Q135" s="196" t="s">
        <v>466</v>
      </c>
      <c r="R135" s="197" t="s">
        <v>443</v>
      </c>
      <c r="S135" s="184" t="s">
        <v>328</v>
      </c>
      <c r="T135" s="480" t="s">
        <v>376</v>
      </c>
      <c r="U135" s="480" t="s">
        <v>375</v>
      </c>
      <c r="V135" s="480" t="s">
        <v>375</v>
      </c>
      <c r="W135" s="479" t="s">
        <v>373</v>
      </c>
    </row>
    <row r="136" spans="1:23" ht="65.25" customHeight="1" x14ac:dyDescent="0.25">
      <c r="A136" s="883"/>
      <c r="B136" s="867"/>
      <c r="C136" s="869"/>
      <c r="D136" s="871"/>
      <c r="E136" s="863"/>
      <c r="F136" s="865"/>
      <c r="G136" s="867"/>
      <c r="H136" s="154" t="s">
        <v>245</v>
      </c>
      <c r="I136" s="152" t="str">
        <f>+IF('6 Valoración Control'!I135="","",'6 Valoración Control'!I135)</f>
        <v/>
      </c>
      <c r="J136" s="869"/>
      <c r="K136" s="871"/>
      <c r="L136" s="873"/>
      <c r="M136" s="184" t="s">
        <v>258</v>
      </c>
      <c r="N136" s="195" t="s">
        <v>473</v>
      </c>
      <c r="O136" s="73" t="s">
        <v>469</v>
      </c>
      <c r="P136" s="73" t="s">
        <v>475</v>
      </c>
      <c r="Q136" s="196" t="s">
        <v>466</v>
      </c>
      <c r="R136" s="197" t="s">
        <v>443</v>
      </c>
      <c r="S136" s="184" t="s">
        <v>328</v>
      </c>
      <c r="T136" s="480" t="s">
        <v>376</v>
      </c>
      <c r="U136" s="480" t="s">
        <v>375</v>
      </c>
      <c r="V136" s="480" t="s">
        <v>375</v>
      </c>
      <c r="W136" s="479" t="s">
        <v>373</v>
      </c>
    </row>
    <row r="137" spans="1:23" x14ac:dyDescent="0.25">
      <c r="A137" s="883"/>
      <c r="B137" s="867"/>
      <c r="C137" s="869"/>
      <c r="D137" s="871"/>
      <c r="E137" s="863"/>
      <c r="F137" s="865" t="s">
        <v>247</v>
      </c>
      <c r="G137" s="867" t="str">
        <f>+IF('6 Valoración Control'!G136="","",'6 Valoración Control'!G136)</f>
        <v/>
      </c>
      <c r="H137" s="154" t="s">
        <v>243</v>
      </c>
      <c r="I137" s="152" t="str">
        <f>+IF('6 Valoración Control'!I136="","",'6 Valoración Control'!I136)</f>
        <v/>
      </c>
      <c r="J137" s="869"/>
      <c r="K137" s="871"/>
      <c r="L137" s="873"/>
      <c r="M137" s="194"/>
      <c r="N137" s="195"/>
      <c r="O137" s="73"/>
      <c r="P137" s="73"/>
      <c r="Q137" s="196"/>
      <c r="R137" s="197"/>
      <c r="S137" s="198"/>
      <c r="T137" s="195"/>
      <c r="U137" s="73"/>
      <c r="V137" s="123"/>
      <c r="W137" s="199"/>
    </row>
    <row r="138" spans="1:23" x14ac:dyDescent="0.25">
      <c r="A138" s="883"/>
      <c r="B138" s="867"/>
      <c r="C138" s="869"/>
      <c r="D138" s="871"/>
      <c r="E138" s="863"/>
      <c r="F138" s="865"/>
      <c r="G138" s="867"/>
      <c r="H138" s="154" t="s">
        <v>244</v>
      </c>
      <c r="I138" s="152" t="str">
        <f>+IF('6 Valoración Control'!I137="","",'6 Valoración Control'!I137)</f>
        <v/>
      </c>
      <c r="J138" s="869"/>
      <c r="K138" s="871"/>
      <c r="L138" s="873"/>
      <c r="M138" s="194"/>
      <c r="N138" s="195"/>
      <c r="O138" s="73"/>
      <c r="P138" s="73"/>
      <c r="Q138" s="196"/>
      <c r="R138" s="197"/>
      <c r="S138" s="198"/>
      <c r="T138" s="195"/>
      <c r="U138" s="73"/>
      <c r="V138" s="123"/>
      <c r="W138" s="199"/>
    </row>
    <row r="139" spans="1:23" x14ac:dyDescent="0.25">
      <c r="A139" s="883"/>
      <c r="B139" s="867"/>
      <c r="C139" s="869"/>
      <c r="D139" s="871"/>
      <c r="E139" s="863"/>
      <c r="F139" s="865"/>
      <c r="G139" s="867"/>
      <c r="H139" s="154" t="s">
        <v>245</v>
      </c>
      <c r="I139" s="152" t="str">
        <f>+IF('6 Valoración Control'!I138="","",'6 Valoración Control'!I138)</f>
        <v/>
      </c>
      <c r="J139" s="869"/>
      <c r="K139" s="871"/>
      <c r="L139" s="873"/>
      <c r="M139" s="194"/>
      <c r="N139" s="195"/>
      <c r="O139" s="73"/>
      <c r="P139" s="73"/>
      <c r="Q139" s="196"/>
      <c r="R139" s="197"/>
      <c r="S139" s="198"/>
      <c r="T139" s="195"/>
      <c r="U139" s="73"/>
      <c r="V139" s="123"/>
      <c r="W139" s="199"/>
    </row>
    <row r="140" spans="1:23" x14ac:dyDescent="0.25">
      <c r="A140" s="883"/>
      <c r="B140" s="867"/>
      <c r="C140" s="869"/>
      <c r="D140" s="871"/>
      <c r="E140" s="863"/>
      <c r="F140" s="865" t="s">
        <v>248</v>
      </c>
      <c r="G140" s="867" t="str">
        <f>+IF('6 Valoración Control'!G139="","",'6 Valoración Control'!G139)</f>
        <v/>
      </c>
      <c r="H140" s="154" t="s">
        <v>243</v>
      </c>
      <c r="I140" s="152" t="str">
        <f>+IF('6 Valoración Control'!I139="","",'6 Valoración Control'!I139)</f>
        <v/>
      </c>
      <c r="J140" s="869"/>
      <c r="K140" s="871"/>
      <c r="L140" s="873"/>
      <c r="M140" s="194"/>
      <c r="N140" s="195"/>
      <c r="O140" s="73"/>
      <c r="P140" s="73"/>
      <c r="Q140" s="196"/>
      <c r="R140" s="197"/>
      <c r="S140" s="198"/>
      <c r="T140" s="195"/>
      <c r="U140" s="73"/>
      <c r="V140" s="123"/>
      <c r="W140" s="199"/>
    </row>
    <row r="141" spans="1:23" x14ac:dyDescent="0.25">
      <c r="A141" s="883"/>
      <c r="B141" s="867"/>
      <c r="C141" s="869"/>
      <c r="D141" s="871"/>
      <c r="E141" s="863"/>
      <c r="F141" s="865"/>
      <c r="G141" s="867"/>
      <c r="H141" s="154" t="s">
        <v>244</v>
      </c>
      <c r="I141" s="152" t="str">
        <f>+IF('6 Valoración Control'!I140="","",'6 Valoración Control'!I140)</f>
        <v/>
      </c>
      <c r="J141" s="869"/>
      <c r="K141" s="871"/>
      <c r="L141" s="873"/>
      <c r="M141" s="194"/>
      <c r="N141" s="195"/>
      <c r="O141" s="73"/>
      <c r="P141" s="73"/>
      <c r="Q141" s="196"/>
      <c r="R141" s="197"/>
      <c r="S141" s="198"/>
      <c r="T141" s="195"/>
      <c r="U141" s="73"/>
      <c r="V141" s="123"/>
      <c r="W141" s="199"/>
    </row>
    <row r="142" spans="1:23" x14ac:dyDescent="0.25">
      <c r="A142" s="883"/>
      <c r="B142" s="867"/>
      <c r="C142" s="869"/>
      <c r="D142" s="871"/>
      <c r="E142" s="863"/>
      <c r="F142" s="865"/>
      <c r="G142" s="867"/>
      <c r="H142" s="154" t="s">
        <v>245</v>
      </c>
      <c r="I142" s="152" t="str">
        <f>+IF('6 Valoración Control'!I141="","",'6 Valoración Control'!I141)</f>
        <v/>
      </c>
      <c r="J142" s="869"/>
      <c r="K142" s="871"/>
      <c r="L142" s="873"/>
      <c r="M142" s="194"/>
      <c r="N142" s="195"/>
      <c r="O142" s="73"/>
      <c r="P142" s="73"/>
      <c r="Q142" s="196"/>
      <c r="R142" s="197"/>
      <c r="S142" s="198"/>
      <c r="T142" s="195"/>
      <c r="U142" s="73"/>
      <c r="V142" s="123"/>
      <c r="W142" s="199"/>
    </row>
    <row r="143" spans="1:23" x14ac:dyDescent="0.25">
      <c r="A143" s="883"/>
      <c r="B143" s="867"/>
      <c r="C143" s="869"/>
      <c r="D143" s="871"/>
      <c r="E143" s="863"/>
      <c r="F143" s="865" t="s">
        <v>249</v>
      </c>
      <c r="G143" s="867" t="str">
        <f>+IF('6 Valoración Control'!G142="","",'6 Valoración Control'!G142)</f>
        <v/>
      </c>
      <c r="H143" s="154" t="s">
        <v>243</v>
      </c>
      <c r="I143" s="152" t="str">
        <f>+IF('6 Valoración Control'!I142="","",'6 Valoración Control'!I142)</f>
        <v/>
      </c>
      <c r="J143" s="869"/>
      <c r="K143" s="871"/>
      <c r="L143" s="873"/>
      <c r="M143" s="194"/>
      <c r="N143" s="195"/>
      <c r="O143" s="73"/>
      <c r="P143" s="73"/>
      <c r="Q143" s="196"/>
      <c r="R143" s="197"/>
      <c r="S143" s="198"/>
      <c r="T143" s="195"/>
      <c r="U143" s="73"/>
      <c r="V143" s="123"/>
      <c r="W143" s="199"/>
    </row>
    <row r="144" spans="1:23" x14ac:dyDescent="0.25">
      <c r="A144" s="883"/>
      <c r="B144" s="867"/>
      <c r="C144" s="869"/>
      <c r="D144" s="871"/>
      <c r="E144" s="863"/>
      <c r="F144" s="865"/>
      <c r="G144" s="867"/>
      <c r="H144" s="154" t="s">
        <v>244</v>
      </c>
      <c r="I144" s="152" t="str">
        <f>+IF('6 Valoración Control'!I143="","",'6 Valoración Control'!I143)</f>
        <v/>
      </c>
      <c r="J144" s="869"/>
      <c r="K144" s="871"/>
      <c r="L144" s="873"/>
      <c r="M144" s="194"/>
      <c r="N144" s="195"/>
      <c r="O144" s="73"/>
      <c r="P144" s="73"/>
      <c r="Q144" s="196"/>
      <c r="R144" s="197"/>
      <c r="S144" s="198"/>
      <c r="T144" s="195"/>
      <c r="U144" s="73"/>
      <c r="V144" s="123"/>
      <c r="W144" s="199"/>
    </row>
    <row r="145" spans="1:23" ht="12.75" thickBot="1" x14ac:dyDescent="0.3">
      <c r="A145" s="884"/>
      <c r="B145" s="881"/>
      <c r="C145" s="874"/>
      <c r="D145" s="875"/>
      <c r="E145" s="885"/>
      <c r="F145" s="880"/>
      <c r="G145" s="881"/>
      <c r="H145" s="155" t="s">
        <v>245</v>
      </c>
      <c r="I145" s="153" t="str">
        <f>+IF('6 Valoración Control'!I144="","",'6 Valoración Control'!I144)</f>
        <v/>
      </c>
      <c r="J145" s="874"/>
      <c r="K145" s="875"/>
      <c r="L145" s="876"/>
      <c r="M145" s="206"/>
      <c r="N145" s="207"/>
      <c r="O145" s="86"/>
      <c r="P145" s="86"/>
      <c r="Q145" s="208"/>
      <c r="R145" s="209"/>
      <c r="S145" s="210"/>
      <c r="T145" s="207"/>
      <c r="U145" s="86"/>
      <c r="V145" s="125"/>
      <c r="W145" s="211"/>
    </row>
    <row r="146" spans="1:23" ht="55.5" customHeight="1" thickBot="1" x14ac:dyDescent="0.3">
      <c r="A146" s="882" t="str">
        <f>'2 Contexto e Identificación'!$A$19</f>
        <v>R10</v>
      </c>
      <c r="B146" s="866" t="str">
        <f>+'2 Contexto e Identificación'!$E$19</f>
        <v>Posibilidad de recibir o solicitar cualquier dádiva o beneficio a nombre propio o de terceros Con el fin de  Emitir Actos Administrativos a terceros en Procesos de Pagos de sentencias.</v>
      </c>
      <c r="C146" s="868" t="str">
        <f>+'5 Mapa Calor Inherente'!$C$19</f>
        <v>Rara Vez</v>
      </c>
      <c r="D146" s="870" t="str">
        <f>+'5 Mapa Calor Inherente'!$D$19</f>
        <v>Moderado</v>
      </c>
      <c r="E146" s="862" t="str">
        <f>+'5 Mapa Calor Inherente'!$E$19</f>
        <v>Moderado</v>
      </c>
      <c r="F146" s="864" t="s">
        <v>242</v>
      </c>
      <c r="G146" s="866" t="str">
        <f>+IF('6 Valoración Control'!G145="","",'6 Valoración Control'!G145)</f>
        <v>Priorización en los actos administrativos en procesos de pagos de sentencias, sin tener el orden de las fechas de procesos ejecutivos causados en un determinado periodo</v>
      </c>
      <c r="H146" s="156" t="s">
        <v>243</v>
      </c>
      <c r="I146" s="142" t="str">
        <f>+IF('6 Valoración Control'!I145="","",'6 Valoración Control'!I145)</f>
        <v xml:space="preserve">Se tienen en cuenta el pago de sentencia teniendo en cuenta el orden de las fechas de la ejecución de los procesos ejecutivo que exigen la obligación </v>
      </c>
      <c r="J146" s="868" t="str">
        <f>+'7 Mapa Calor Residual'!$C$18</f>
        <v>Rara Vez</v>
      </c>
      <c r="K146" s="870" t="str">
        <f>+'7 Mapa Calor Residual'!$D$18</f>
        <v>Moderado</v>
      </c>
      <c r="L146" s="872" t="str">
        <f>+'7 Mapa Calor Residual'!$E$18</f>
        <v>Moderado</v>
      </c>
      <c r="M146" s="184" t="s">
        <v>258</v>
      </c>
      <c r="N146" s="213" t="s">
        <v>476</v>
      </c>
      <c r="O146" s="93" t="s">
        <v>469</v>
      </c>
      <c r="P146" s="93" t="s">
        <v>475</v>
      </c>
      <c r="Q146" s="214" t="s">
        <v>359</v>
      </c>
      <c r="R146" s="215" t="s">
        <v>443</v>
      </c>
      <c r="S146" s="184" t="s">
        <v>328</v>
      </c>
      <c r="T146" s="480" t="s">
        <v>376</v>
      </c>
      <c r="U146" s="480" t="s">
        <v>375</v>
      </c>
      <c r="V146" s="480" t="s">
        <v>375</v>
      </c>
      <c r="W146" s="479" t="s">
        <v>373</v>
      </c>
    </row>
    <row r="147" spans="1:23" ht="66.75" customHeight="1" x14ac:dyDescent="0.25">
      <c r="A147" s="883"/>
      <c r="B147" s="867"/>
      <c r="C147" s="869"/>
      <c r="D147" s="871"/>
      <c r="E147" s="863"/>
      <c r="F147" s="865"/>
      <c r="G147" s="867"/>
      <c r="H147" s="154" t="s">
        <v>244</v>
      </c>
      <c r="I147" s="152" t="str">
        <f>+IF('6 Valoración Control'!I146="","",'6 Valoración Control'!I146)</f>
        <v xml:space="preserve">Se llevan un libro de contabilidad en la Dirección jurídica del Distrito de Santa Marta en donde se encuentra el orde de las fechas de ejecución de los procesos ejecutivos que exigen el pago de la obligación </v>
      </c>
      <c r="J147" s="869"/>
      <c r="K147" s="871"/>
      <c r="L147" s="873"/>
      <c r="M147" s="184" t="s">
        <v>258</v>
      </c>
      <c r="N147" s="195" t="s">
        <v>477</v>
      </c>
      <c r="O147" s="73" t="s">
        <v>472</v>
      </c>
      <c r="P147" s="73" t="s">
        <v>474</v>
      </c>
      <c r="Q147" s="196" t="s">
        <v>359</v>
      </c>
      <c r="R147" s="215" t="s">
        <v>443</v>
      </c>
      <c r="S147" s="184" t="s">
        <v>328</v>
      </c>
      <c r="T147" s="480" t="s">
        <v>376</v>
      </c>
      <c r="U147" s="480" t="s">
        <v>375</v>
      </c>
      <c r="V147" s="480" t="s">
        <v>375</v>
      </c>
      <c r="W147" s="479" t="s">
        <v>373</v>
      </c>
    </row>
    <row r="148" spans="1:23" ht="12.75" thickBot="1" x14ac:dyDescent="0.3">
      <c r="A148" s="883"/>
      <c r="B148" s="867"/>
      <c r="C148" s="869"/>
      <c r="D148" s="871"/>
      <c r="E148" s="863"/>
      <c r="F148" s="865"/>
      <c r="G148" s="867"/>
      <c r="H148" s="154" t="s">
        <v>245</v>
      </c>
      <c r="I148" s="152" t="str">
        <f>+IF('6 Valoración Control'!I147="","",'6 Valoración Control'!I147)</f>
        <v/>
      </c>
      <c r="J148" s="869"/>
      <c r="K148" s="871"/>
      <c r="L148" s="873"/>
      <c r="M148" s="194"/>
      <c r="N148" s="195"/>
      <c r="O148" s="73"/>
      <c r="P148" s="73"/>
      <c r="Q148" s="196"/>
      <c r="R148" s="197"/>
      <c r="S148" s="198"/>
      <c r="T148" s="195"/>
      <c r="U148" s="73"/>
      <c r="V148" s="123"/>
      <c r="W148" s="199"/>
    </row>
    <row r="149" spans="1:23" ht="60.75" customHeight="1" thickBot="1" x14ac:dyDescent="0.3">
      <c r="A149" s="883"/>
      <c r="B149" s="867"/>
      <c r="C149" s="869"/>
      <c r="D149" s="871"/>
      <c r="E149" s="863"/>
      <c r="F149" s="865" t="s">
        <v>246</v>
      </c>
      <c r="G149" s="867" t="str">
        <f>+IF('6 Valoración Control'!G148="","",'6 Valoración Control'!G148)</f>
        <v xml:space="preserve">La recepción de documentos incompletos para pago de sentencia </v>
      </c>
      <c r="H149" s="154" t="s">
        <v>243</v>
      </c>
      <c r="I149" s="152" t="str">
        <f>+IF('6 Valoración Control'!I148="","",'6 Valoración Control'!I148)</f>
        <v xml:space="preserve">Verificando que ante el pago de una sentencias, se tenga todos las documentos requeridos por parte de las diferentes dependencias del Distrito de Santa Marta, por ejemplo en Secretaria de Hacienda </v>
      </c>
      <c r="J149" s="869"/>
      <c r="K149" s="871"/>
      <c r="L149" s="873"/>
      <c r="M149" s="184" t="s">
        <v>258</v>
      </c>
      <c r="N149" s="195" t="s">
        <v>478</v>
      </c>
      <c r="O149" s="73" t="s">
        <v>469</v>
      </c>
      <c r="P149" s="73" t="s">
        <v>465</v>
      </c>
      <c r="Q149" s="196" t="s">
        <v>359</v>
      </c>
      <c r="R149" s="197" t="s">
        <v>443</v>
      </c>
      <c r="S149" s="184" t="s">
        <v>328</v>
      </c>
      <c r="T149" s="480" t="s">
        <v>376</v>
      </c>
      <c r="U149" s="480" t="s">
        <v>375</v>
      </c>
      <c r="V149" s="480" t="s">
        <v>375</v>
      </c>
      <c r="W149" s="479" t="s">
        <v>373</v>
      </c>
    </row>
    <row r="150" spans="1:23" ht="69" customHeight="1" x14ac:dyDescent="0.25">
      <c r="A150" s="883"/>
      <c r="B150" s="867"/>
      <c r="C150" s="869"/>
      <c r="D150" s="871"/>
      <c r="E150" s="863"/>
      <c r="F150" s="865"/>
      <c r="G150" s="867"/>
      <c r="H150" s="154" t="s">
        <v>244</v>
      </c>
      <c r="I150" s="152" t="str">
        <f>+IF('6 Valoración Control'!I149="","",'6 Valoración Control'!I149)</f>
        <v xml:space="preserve">Para llegar al pago de sentencias, se verifica la viabilidad y estudio juridico para el pago por parte de la Direcciñon Juridica y la verificación de pago y la debida verificación de registro presupuestal por parte de la Secretaria de Hacienda Distrital </v>
      </c>
      <c r="J150" s="869"/>
      <c r="K150" s="871"/>
      <c r="L150" s="873"/>
      <c r="M150" s="184" t="s">
        <v>258</v>
      </c>
      <c r="N150" s="195" t="s">
        <v>479</v>
      </c>
      <c r="O150" s="73" t="s">
        <v>472</v>
      </c>
      <c r="P150" s="73" t="s">
        <v>465</v>
      </c>
      <c r="Q150" s="196" t="s">
        <v>359</v>
      </c>
      <c r="R150" s="197" t="s">
        <v>443</v>
      </c>
      <c r="S150" s="184" t="s">
        <v>328</v>
      </c>
      <c r="T150" s="480" t="s">
        <v>376</v>
      </c>
      <c r="U150" s="480" t="s">
        <v>375</v>
      </c>
      <c r="V150" s="480" t="s">
        <v>375</v>
      </c>
      <c r="W150" s="479" t="s">
        <v>373</v>
      </c>
    </row>
    <row r="151" spans="1:23" x14ac:dyDescent="0.25">
      <c r="A151" s="883"/>
      <c r="B151" s="867"/>
      <c r="C151" s="869"/>
      <c r="D151" s="871"/>
      <c r="E151" s="863"/>
      <c r="F151" s="865"/>
      <c r="G151" s="867"/>
      <c r="H151" s="154" t="s">
        <v>245</v>
      </c>
      <c r="I151" s="152" t="str">
        <f>+IF('6 Valoración Control'!I150="","",'6 Valoración Control'!I150)</f>
        <v/>
      </c>
      <c r="J151" s="869"/>
      <c r="K151" s="871"/>
      <c r="L151" s="873"/>
      <c r="M151" s="194"/>
      <c r="N151" s="195"/>
      <c r="O151" s="73"/>
      <c r="P151" s="73"/>
      <c r="Q151" s="196"/>
      <c r="R151" s="197"/>
      <c r="S151" s="198"/>
      <c r="T151" s="195"/>
      <c r="U151" s="73"/>
      <c r="V151" s="123"/>
      <c r="W151" s="199"/>
    </row>
    <row r="152" spans="1:23" x14ac:dyDescent="0.25">
      <c r="A152" s="883"/>
      <c r="B152" s="867"/>
      <c r="C152" s="869"/>
      <c r="D152" s="871"/>
      <c r="E152" s="863"/>
      <c r="F152" s="865" t="s">
        <v>247</v>
      </c>
      <c r="G152" s="867" t="str">
        <f>+IF('6 Valoración Control'!G151="","",'6 Valoración Control'!G151)</f>
        <v/>
      </c>
      <c r="H152" s="154" t="s">
        <v>243</v>
      </c>
      <c r="I152" s="152" t="str">
        <f>+IF('6 Valoración Control'!I151="","",'6 Valoración Control'!I151)</f>
        <v/>
      </c>
      <c r="J152" s="869"/>
      <c r="K152" s="871"/>
      <c r="L152" s="873"/>
      <c r="M152" s="194"/>
      <c r="N152" s="195"/>
      <c r="O152" s="73"/>
      <c r="P152" s="73"/>
      <c r="Q152" s="196"/>
      <c r="R152" s="197"/>
      <c r="S152" s="198"/>
      <c r="T152" s="195"/>
      <c r="U152" s="73"/>
      <c r="V152" s="123"/>
      <c r="W152" s="199"/>
    </row>
    <row r="153" spans="1:23" x14ac:dyDescent="0.25">
      <c r="A153" s="883"/>
      <c r="B153" s="867"/>
      <c r="C153" s="869"/>
      <c r="D153" s="871"/>
      <c r="E153" s="863"/>
      <c r="F153" s="865"/>
      <c r="G153" s="867"/>
      <c r="H153" s="154" t="s">
        <v>244</v>
      </c>
      <c r="I153" s="152" t="str">
        <f>+IF('6 Valoración Control'!I152="","",'6 Valoración Control'!I152)</f>
        <v/>
      </c>
      <c r="J153" s="869"/>
      <c r="K153" s="871"/>
      <c r="L153" s="873"/>
      <c r="M153" s="194"/>
      <c r="N153" s="195"/>
      <c r="O153" s="73"/>
      <c r="P153" s="73"/>
      <c r="Q153" s="196"/>
      <c r="R153" s="197"/>
      <c r="S153" s="198"/>
      <c r="T153" s="195"/>
      <c r="U153" s="73"/>
      <c r="V153" s="123"/>
      <c r="W153" s="199"/>
    </row>
    <row r="154" spans="1:23" x14ac:dyDescent="0.25">
      <c r="A154" s="883"/>
      <c r="B154" s="867"/>
      <c r="C154" s="869"/>
      <c r="D154" s="871"/>
      <c r="E154" s="863"/>
      <c r="F154" s="865"/>
      <c r="G154" s="867"/>
      <c r="H154" s="154" t="s">
        <v>245</v>
      </c>
      <c r="I154" s="152" t="str">
        <f>+IF('6 Valoración Control'!I153="","",'6 Valoración Control'!I153)</f>
        <v/>
      </c>
      <c r="J154" s="869"/>
      <c r="K154" s="871"/>
      <c r="L154" s="873"/>
      <c r="M154" s="194"/>
      <c r="N154" s="195"/>
      <c r="O154" s="73"/>
      <c r="P154" s="73"/>
      <c r="Q154" s="196"/>
      <c r="R154" s="197"/>
      <c r="S154" s="198"/>
      <c r="T154" s="195"/>
      <c r="U154" s="73"/>
      <c r="V154" s="123"/>
      <c r="W154" s="199"/>
    </row>
    <row r="155" spans="1:23" x14ac:dyDescent="0.25">
      <c r="A155" s="883"/>
      <c r="B155" s="867"/>
      <c r="C155" s="869"/>
      <c r="D155" s="871"/>
      <c r="E155" s="863"/>
      <c r="F155" s="865" t="s">
        <v>248</v>
      </c>
      <c r="G155" s="867" t="str">
        <f>+IF('6 Valoración Control'!G154="","",'6 Valoración Control'!G154)</f>
        <v/>
      </c>
      <c r="H155" s="154" t="s">
        <v>243</v>
      </c>
      <c r="I155" s="152" t="str">
        <f>+IF('6 Valoración Control'!I154="","",'6 Valoración Control'!I154)</f>
        <v/>
      </c>
      <c r="J155" s="869"/>
      <c r="K155" s="871"/>
      <c r="L155" s="873"/>
      <c r="M155" s="194"/>
      <c r="N155" s="195"/>
      <c r="O155" s="73"/>
      <c r="P155" s="73"/>
      <c r="Q155" s="196"/>
      <c r="R155" s="197"/>
      <c r="S155" s="198"/>
      <c r="T155" s="195"/>
      <c r="U155" s="73"/>
      <c r="V155" s="123"/>
      <c r="W155" s="199"/>
    </row>
    <row r="156" spans="1:23" x14ac:dyDescent="0.25">
      <c r="A156" s="883"/>
      <c r="B156" s="867"/>
      <c r="C156" s="869"/>
      <c r="D156" s="871"/>
      <c r="E156" s="863"/>
      <c r="F156" s="865"/>
      <c r="G156" s="867"/>
      <c r="H156" s="154" t="s">
        <v>244</v>
      </c>
      <c r="I156" s="152" t="str">
        <f>+IF('6 Valoración Control'!I155="","",'6 Valoración Control'!I155)</f>
        <v/>
      </c>
      <c r="J156" s="869"/>
      <c r="K156" s="871"/>
      <c r="L156" s="873"/>
      <c r="M156" s="194"/>
      <c r="N156" s="195"/>
      <c r="O156" s="73"/>
      <c r="P156" s="73"/>
      <c r="Q156" s="196"/>
      <c r="R156" s="197"/>
      <c r="S156" s="198"/>
      <c r="T156" s="195"/>
      <c r="U156" s="73"/>
      <c r="V156" s="123"/>
      <c r="W156" s="199"/>
    </row>
    <row r="157" spans="1:23" x14ac:dyDescent="0.25">
      <c r="A157" s="883"/>
      <c r="B157" s="867"/>
      <c r="C157" s="869"/>
      <c r="D157" s="871"/>
      <c r="E157" s="863"/>
      <c r="F157" s="865"/>
      <c r="G157" s="867"/>
      <c r="H157" s="154" t="s">
        <v>245</v>
      </c>
      <c r="I157" s="152" t="str">
        <f>+IF('6 Valoración Control'!I156="","",'6 Valoración Control'!I156)</f>
        <v/>
      </c>
      <c r="J157" s="869"/>
      <c r="K157" s="871"/>
      <c r="L157" s="873"/>
      <c r="M157" s="194"/>
      <c r="N157" s="195"/>
      <c r="O157" s="73"/>
      <c r="P157" s="73"/>
      <c r="Q157" s="196"/>
      <c r="R157" s="197"/>
      <c r="S157" s="198"/>
      <c r="T157" s="195"/>
      <c r="U157" s="73"/>
      <c r="V157" s="123"/>
      <c r="W157" s="199"/>
    </row>
    <row r="158" spans="1:23" x14ac:dyDescent="0.25">
      <c r="A158" s="883"/>
      <c r="B158" s="867"/>
      <c r="C158" s="869"/>
      <c r="D158" s="871"/>
      <c r="E158" s="863"/>
      <c r="F158" s="865" t="s">
        <v>249</v>
      </c>
      <c r="G158" s="867" t="str">
        <f>+IF('6 Valoración Control'!G157="","",'6 Valoración Control'!G157)</f>
        <v/>
      </c>
      <c r="H158" s="154" t="s">
        <v>243</v>
      </c>
      <c r="I158" s="152" t="str">
        <f>+IF('6 Valoración Control'!I157="","",'6 Valoración Control'!I157)</f>
        <v/>
      </c>
      <c r="J158" s="869"/>
      <c r="K158" s="871"/>
      <c r="L158" s="873"/>
      <c r="M158" s="194"/>
      <c r="N158" s="195"/>
      <c r="O158" s="73"/>
      <c r="P158" s="73"/>
      <c r="Q158" s="196"/>
      <c r="R158" s="197"/>
      <c r="S158" s="198"/>
      <c r="T158" s="195"/>
      <c r="U158" s="73"/>
      <c r="V158" s="123"/>
      <c r="W158" s="199"/>
    </row>
    <row r="159" spans="1:23" x14ac:dyDescent="0.25">
      <c r="A159" s="883"/>
      <c r="B159" s="867"/>
      <c r="C159" s="869"/>
      <c r="D159" s="871"/>
      <c r="E159" s="863"/>
      <c r="F159" s="865"/>
      <c r="G159" s="867"/>
      <c r="H159" s="154" t="s">
        <v>244</v>
      </c>
      <c r="I159" s="152" t="str">
        <f>+IF('6 Valoración Control'!I158="","",'6 Valoración Control'!I158)</f>
        <v/>
      </c>
      <c r="J159" s="869"/>
      <c r="K159" s="871"/>
      <c r="L159" s="873"/>
      <c r="M159" s="194"/>
      <c r="N159" s="195"/>
      <c r="O159" s="73"/>
      <c r="P159" s="73"/>
      <c r="Q159" s="196"/>
      <c r="R159" s="197"/>
      <c r="S159" s="198"/>
      <c r="T159" s="195"/>
      <c r="U159" s="73"/>
      <c r="V159" s="123"/>
      <c r="W159" s="199"/>
    </row>
    <row r="160" spans="1:23" ht="12.75" thickBot="1" x14ac:dyDescent="0.3">
      <c r="A160" s="884"/>
      <c r="B160" s="881"/>
      <c r="C160" s="874"/>
      <c r="D160" s="875"/>
      <c r="E160" s="885"/>
      <c r="F160" s="880"/>
      <c r="G160" s="881"/>
      <c r="H160" s="155" t="s">
        <v>245</v>
      </c>
      <c r="I160" s="153" t="str">
        <f>+IF('6 Valoración Control'!I159="","",'6 Valoración Control'!I159)</f>
        <v/>
      </c>
      <c r="J160" s="874"/>
      <c r="K160" s="875"/>
      <c r="L160" s="876"/>
      <c r="M160" s="206"/>
      <c r="N160" s="207"/>
      <c r="O160" s="86"/>
      <c r="P160" s="86"/>
      <c r="Q160" s="208"/>
      <c r="R160" s="209"/>
      <c r="S160" s="210"/>
      <c r="T160" s="207"/>
      <c r="U160" s="86"/>
      <c r="V160" s="125"/>
      <c r="W160" s="211"/>
    </row>
    <row r="161" spans="1:23" x14ac:dyDescent="0.25">
      <c r="A161" s="882" t="str">
        <f>'2 Contexto e Identificación'!$A$20</f>
        <v>R9</v>
      </c>
      <c r="B161" s="866" t="str">
        <f>+'2 Contexto e Identificación'!$E$20</f>
        <v xml:space="preserve">  </v>
      </c>
      <c r="C161" s="868">
        <f>+'5 Mapa Calor Inherente'!$C$20</f>
        <v>0</v>
      </c>
      <c r="D161" s="870">
        <f>+'5 Mapa Calor Inherente'!$D$20</f>
        <v>0</v>
      </c>
      <c r="E161" s="862">
        <f>+'5 Mapa Calor Inherente'!$E$20</f>
        <v>0</v>
      </c>
      <c r="F161" s="864" t="s">
        <v>242</v>
      </c>
      <c r="G161" s="866" t="str">
        <f>+IF('6 Valoración Control'!G160="","",'6 Valoración Control'!G160)</f>
        <v/>
      </c>
      <c r="H161" s="156" t="s">
        <v>243</v>
      </c>
      <c r="I161" s="142" t="str">
        <f>+IF('6 Valoración Control'!I160="","",'6 Valoración Control'!I160)</f>
        <v/>
      </c>
      <c r="J161" s="868">
        <f>+'7 Mapa Calor Residual'!$C$19</f>
        <v>0</v>
      </c>
      <c r="K161" s="870">
        <f>+'7 Mapa Calor Residual'!$D$19</f>
        <v>0</v>
      </c>
      <c r="L161" s="872">
        <f>+'7 Mapa Calor Residual'!$E$19</f>
        <v>0</v>
      </c>
      <c r="M161" s="212"/>
      <c r="N161" s="213"/>
      <c r="O161" s="93"/>
      <c r="P161" s="93"/>
      <c r="Q161" s="214"/>
      <c r="R161" s="215"/>
      <c r="S161" s="216"/>
      <c r="T161" s="213"/>
      <c r="U161" s="93"/>
      <c r="V161" s="121"/>
      <c r="W161" s="217"/>
    </row>
    <row r="162" spans="1:23" x14ac:dyDescent="0.25">
      <c r="A162" s="883"/>
      <c r="B162" s="867"/>
      <c r="C162" s="869"/>
      <c r="D162" s="871"/>
      <c r="E162" s="863"/>
      <c r="F162" s="865"/>
      <c r="G162" s="867"/>
      <c r="H162" s="154" t="s">
        <v>244</v>
      </c>
      <c r="I162" s="152" t="str">
        <f>+IF('6 Valoración Control'!I161="","",'6 Valoración Control'!I161)</f>
        <v/>
      </c>
      <c r="J162" s="869"/>
      <c r="K162" s="871"/>
      <c r="L162" s="873"/>
      <c r="M162" s="194"/>
      <c r="N162" s="195"/>
      <c r="O162" s="73"/>
      <c r="P162" s="73"/>
      <c r="Q162" s="196"/>
      <c r="R162" s="197"/>
      <c r="S162" s="198"/>
      <c r="T162" s="195"/>
      <c r="U162" s="73"/>
      <c r="V162" s="123"/>
      <c r="W162" s="199"/>
    </row>
    <row r="163" spans="1:23" x14ac:dyDescent="0.25">
      <c r="A163" s="883"/>
      <c r="B163" s="867"/>
      <c r="C163" s="869"/>
      <c r="D163" s="871"/>
      <c r="E163" s="863"/>
      <c r="F163" s="865"/>
      <c r="G163" s="867"/>
      <c r="H163" s="154" t="s">
        <v>245</v>
      </c>
      <c r="I163" s="152" t="str">
        <f>+IF('6 Valoración Control'!I162="","",'6 Valoración Control'!I162)</f>
        <v/>
      </c>
      <c r="J163" s="869"/>
      <c r="K163" s="871"/>
      <c r="L163" s="873"/>
      <c r="M163" s="194"/>
      <c r="N163" s="195"/>
      <c r="O163" s="73"/>
      <c r="P163" s="73"/>
      <c r="Q163" s="196"/>
      <c r="R163" s="197"/>
      <c r="S163" s="198"/>
      <c r="T163" s="195"/>
      <c r="U163" s="73"/>
      <c r="V163" s="123"/>
      <c r="W163" s="199"/>
    </row>
    <row r="164" spans="1:23" x14ac:dyDescent="0.25">
      <c r="A164" s="883"/>
      <c r="B164" s="867"/>
      <c r="C164" s="869"/>
      <c r="D164" s="871"/>
      <c r="E164" s="863"/>
      <c r="F164" s="865" t="s">
        <v>246</v>
      </c>
      <c r="G164" s="867" t="str">
        <f>+IF('6 Valoración Control'!G163="","",'6 Valoración Control'!G163)</f>
        <v/>
      </c>
      <c r="H164" s="154" t="s">
        <v>243</v>
      </c>
      <c r="I164" s="152" t="str">
        <f>+IF('6 Valoración Control'!I163="","",'6 Valoración Control'!I163)</f>
        <v/>
      </c>
      <c r="J164" s="869"/>
      <c r="K164" s="871"/>
      <c r="L164" s="873"/>
      <c r="M164" s="194"/>
      <c r="N164" s="195"/>
      <c r="O164" s="73"/>
      <c r="P164" s="73"/>
      <c r="Q164" s="196"/>
      <c r="R164" s="197"/>
      <c r="S164" s="198"/>
      <c r="T164" s="195"/>
      <c r="U164" s="73"/>
      <c r="V164" s="123"/>
      <c r="W164" s="199"/>
    </row>
    <row r="165" spans="1:23" x14ac:dyDescent="0.25">
      <c r="A165" s="883"/>
      <c r="B165" s="867"/>
      <c r="C165" s="869"/>
      <c r="D165" s="871"/>
      <c r="E165" s="863"/>
      <c r="F165" s="865"/>
      <c r="G165" s="867"/>
      <c r="H165" s="154" t="s">
        <v>244</v>
      </c>
      <c r="I165" s="152" t="str">
        <f>+IF('6 Valoración Control'!I164="","",'6 Valoración Control'!I164)</f>
        <v/>
      </c>
      <c r="J165" s="869"/>
      <c r="K165" s="871"/>
      <c r="L165" s="873"/>
      <c r="M165" s="194"/>
      <c r="N165" s="195"/>
      <c r="O165" s="73"/>
      <c r="P165" s="73"/>
      <c r="Q165" s="196"/>
      <c r="R165" s="197"/>
      <c r="S165" s="198"/>
      <c r="T165" s="195"/>
      <c r="U165" s="73"/>
      <c r="V165" s="123"/>
      <c r="W165" s="199"/>
    </row>
    <row r="166" spans="1:23" x14ac:dyDescent="0.25">
      <c r="A166" s="883"/>
      <c r="B166" s="867"/>
      <c r="C166" s="869"/>
      <c r="D166" s="871"/>
      <c r="E166" s="863"/>
      <c r="F166" s="865"/>
      <c r="G166" s="867"/>
      <c r="H166" s="154" t="s">
        <v>245</v>
      </c>
      <c r="I166" s="152" t="str">
        <f>+IF('6 Valoración Control'!I165="","",'6 Valoración Control'!I165)</f>
        <v/>
      </c>
      <c r="J166" s="869"/>
      <c r="K166" s="871"/>
      <c r="L166" s="873"/>
      <c r="M166" s="194"/>
      <c r="N166" s="195"/>
      <c r="O166" s="73"/>
      <c r="P166" s="73"/>
      <c r="Q166" s="196"/>
      <c r="R166" s="197"/>
      <c r="S166" s="198"/>
      <c r="T166" s="195"/>
      <c r="U166" s="73"/>
      <c r="V166" s="123"/>
      <c r="W166" s="199"/>
    </row>
    <row r="167" spans="1:23" x14ac:dyDescent="0.25">
      <c r="A167" s="883"/>
      <c r="B167" s="867"/>
      <c r="C167" s="869"/>
      <c r="D167" s="871"/>
      <c r="E167" s="863"/>
      <c r="F167" s="865" t="s">
        <v>247</v>
      </c>
      <c r="G167" s="867" t="str">
        <f>+IF('6 Valoración Control'!G166="","",'6 Valoración Control'!G166)</f>
        <v/>
      </c>
      <c r="H167" s="154" t="s">
        <v>243</v>
      </c>
      <c r="I167" s="152" t="str">
        <f>+IF('6 Valoración Control'!I166="","",'6 Valoración Control'!I166)</f>
        <v/>
      </c>
      <c r="J167" s="869"/>
      <c r="K167" s="871"/>
      <c r="L167" s="873"/>
      <c r="M167" s="194"/>
      <c r="N167" s="195"/>
      <c r="O167" s="73"/>
      <c r="P167" s="73"/>
      <c r="Q167" s="196"/>
      <c r="R167" s="197"/>
      <c r="S167" s="198"/>
      <c r="T167" s="195"/>
      <c r="U167" s="73"/>
      <c r="V167" s="123"/>
      <c r="W167" s="199"/>
    </row>
    <row r="168" spans="1:23" x14ac:dyDescent="0.25">
      <c r="A168" s="883"/>
      <c r="B168" s="867"/>
      <c r="C168" s="869"/>
      <c r="D168" s="871"/>
      <c r="E168" s="863"/>
      <c r="F168" s="865"/>
      <c r="G168" s="867"/>
      <c r="H168" s="154" t="s">
        <v>244</v>
      </c>
      <c r="I168" s="152" t="str">
        <f>+IF('6 Valoración Control'!I167="","",'6 Valoración Control'!I167)</f>
        <v/>
      </c>
      <c r="J168" s="869"/>
      <c r="K168" s="871"/>
      <c r="L168" s="873"/>
      <c r="M168" s="194"/>
      <c r="N168" s="195"/>
      <c r="O168" s="73"/>
      <c r="P168" s="73"/>
      <c r="Q168" s="196"/>
      <c r="R168" s="197"/>
      <c r="S168" s="198"/>
      <c r="T168" s="195"/>
      <c r="U168" s="73"/>
      <c r="V168" s="123"/>
      <c r="W168" s="199"/>
    </row>
    <row r="169" spans="1:23" x14ac:dyDescent="0.25">
      <c r="A169" s="883"/>
      <c r="B169" s="867"/>
      <c r="C169" s="869"/>
      <c r="D169" s="871"/>
      <c r="E169" s="863"/>
      <c r="F169" s="865"/>
      <c r="G169" s="867"/>
      <c r="H169" s="154" t="s">
        <v>245</v>
      </c>
      <c r="I169" s="152" t="str">
        <f>+IF('6 Valoración Control'!I168="","",'6 Valoración Control'!I168)</f>
        <v/>
      </c>
      <c r="J169" s="869"/>
      <c r="K169" s="871"/>
      <c r="L169" s="873"/>
      <c r="M169" s="194"/>
      <c r="N169" s="195"/>
      <c r="O169" s="73"/>
      <c r="P169" s="73"/>
      <c r="Q169" s="196"/>
      <c r="R169" s="197"/>
      <c r="S169" s="198"/>
      <c r="T169" s="195"/>
      <c r="U169" s="73"/>
      <c r="V169" s="123"/>
      <c r="W169" s="199"/>
    </row>
    <row r="170" spans="1:23" x14ac:dyDescent="0.25">
      <c r="A170" s="883"/>
      <c r="B170" s="867"/>
      <c r="C170" s="869"/>
      <c r="D170" s="871"/>
      <c r="E170" s="863"/>
      <c r="F170" s="865" t="s">
        <v>248</v>
      </c>
      <c r="G170" s="867" t="str">
        <f>+IF('6 Valoración Control'!G169="","",'6 Valoración Control'!G169)</f>
        <v/>
      </c>
      <c r="H170" s="154" t="s">
        <v>243</v>
      </c>
      <c r="I170" s="152" t="str">
        <f>+IF('6 Valoración Control'!I169="","",'6 Valoración Control'!I169)</f>
        <v/>
      </c>
      <c r="J170" s="869"/>
      <c r="K170" s="871"/>
      <c r="L170" s="873"/>
      <c r="M170" s="194"/>
      <c r="N170" s="195"/>
      <c r="O170" s="73"/>
      <c r="P170" s="73"/>
      <c r="Q170" s="196"/>
      <c r="R170" s="197"/>
      <c r="S170" s="198"/>
      <c r="T170" s="195"/>
      <c r="U170" s="73"/>
      <c r="V170" s="123"/>
      <c r="W170" s="199"/>
    </row>
    <row r="171" spans="1:23" x14ac:dyDescent="0.25">
      <c r="A171" s="883"/>
      <c r="B171" s="867"/>
      <c r="C171" s="869"/>
      <c r="D171" s="871"/>
      <c r="E171" s="863"/>
      <c r="F171" s="865"/>
      <c r="G171" s="867"/>
      <c r="H171" s="154" t="s">
        <v>244</v>
      </c>
      <c r="I171" s="152" t="str">
        <f>+IF('6 Valoración Control'!I170="","",'6 Valoración Control'!I170)</f>
        <v/>
      </c>
      <c r="J171" s="869"/>
      <c r="K171" s="871"/>
      <c r="L171" s="873"/>
      <c r="M171" s="194"/>
      <c r="N171" s="195"/>
      <c r="O171" s="73"/>
      <c r="P171" s="73"/>
      <c r="Q171" s="196"/>
      <c r="R171" s="197"/>
      <c r="S171" s="198"/>
      <c r="T171" s="195"/>
      <c r="U171" s="73"/>
      <c r="V171" s="123"/>
      <c r="W171" s="199"/>
    </row>
    <row r="172" spans="1:23" x14ac:dyDescent="0.25">
      <c r="A172" s="883"/>
      <c r="B172" s="867"/>
      <c r="C172" s="869"/>
      <c r="D172" s="871"/>
      <c r="E172" s="863"/>
      <c r="F172" s="865"/>
      <c r="G172" s="867"/>
      <c r="H172" s="154" t="s">
        <v>245</v>
      </c>
      <c r="I172" s="152" t="str">
        <f>+IF('6 Valoración Control'!I171="","",'6 Valoración Control'!I171)</f>
        <v/>
      </c>
      <c r="J172" s="869"/>
      <c r="K172" s="871"/>
      <c r="L172" s="873"/>
      <c r="M172" s="194"/>
      <c r="N172" s="195"/>
      <c r="O172" s="73"/>
      <c r="P172" s="73"/>
      <c r="Q172" s="196"/>
      <c r="R172" s="197"/>
      <c r="S172" s="198"/>
      <c r="T172" s="195"/>
      <c r="U172" s="73"/>
      <c r="V172" s="123"/>
      <c r="W172" s="199"/>
    </row>
    <row r="173" spans="1:23" x14ac:dyDescent="0.25">
      <c r="A173" s="883"/>
      <c r="B173" s="867"/>
      <c r="C173" s="869"/>
      <c r="D173" s="871"/>
      <c r="E173" s="863"/>
      <c r="F173" s="865" t="s">
        <v>249</v>
      </c>
      <c r="G173" s="867" t="str">
        <f>+IF('6 Valoración Control'!G172="","",'6 Valoración Control'!G172)</f>
        <v/>
      </c>
      <c r="H173" s="154" t="s">
        <v>243</v>
      </c>
      <c r="I173" s="152" t="str">
        <f>+IF('6 Valoración Control'!I172="","",'6 Valoración Control'!I172)</f>
        <v/>
      </c>
      <c r="J173" s="869"/>
      <c r="K173" s="871"/>
      <c r="L173" s="873"/>
      <c r="M173" s="194"/>
      <c r="N173" s="195"/>
      <c r="O173" s="73"/>
      <c r="P173" s="73"/>
      <c r="Q173" s="196"/>
      <c r="R173" s="197"/>
      <c r="S173" s="198"/>
      <c r="T173" s="195"/>
      <c r="U173" s="73"/>
      <c r="V173" s="123"/>
      <c r="W173" s="199"/>
    </row>
    <row r="174" spans="1:23" x14ac:dyDescent="0.25">
      <c r="A174" s="883"/>
      <c r="B174" s="867"/>
      <c r="C174" s="869"/>
      <c r="D174" s="871"/>
      <c r="E174" s="863"/>
      <c r="F174" s="865"/>
      <c r="G174" s="867"/>
      <c r="H174" s="154" t="s">
        <v>244</v>
      </c>
      <c r="I174" s="152" t="str">
        <f>+IF('6 Valoración Control'!I173="","",'6 Valoración Control'!I173)</f>
        <v/>
      </c>
      <c r="J174" s="869"/>
      <c r="K174" s="871"/>
      <c r="L174" s="873"/>
      <c r="M174" s="194"/>
      <c r="N174" s="195"/>
      <c r="O174" s="73"/>
      <c r="P174" s="73"/>
      <c r="Q174" s="196"/>
      <c r="R174" s="197"/>
      <c r="S174" s="198"/>
      <c r="T174" s="195"/>
      <c r="U174" s="73"/>
      <c r="V174" s="123"/>
      <c r="W174" s="199"/>
    </row>
    <row r="175" spans="1:23" ht="12.75" thickBot="1" x14ac:dyDescent="0.3">
      <c r="A175" s="884"/>
      <c r="B175" s="881"/>
      <c r="C175" s="874"/>
      <c r="D175" s="875"/>
      <c r="E175" s="885"/>
      <c r="F175" s="880"/>
      <c r="G175" s="881"/>
      <c r="H175" s="155" t="s">
        <v>245</v>
      </c>
      <c r="I175" s="153" t="str">
        <f>+IF('6 Valoración Control'!I174="","",'6 Valoración Control'!I174)</f>
        <v/>
      </c>
      <c r="J175" s="874"/>
      <c r="K175" s="875"/>
      <c r="L175" s="876"/>
      <c r="M175" s="206"/>
      <c r="N175" s="207"/>
      <c r="O175" s="86"/>
      <c r="P175" s="86"/>
      <c r="Q175" s="208"/>
      <c r="R175" s="209"/>
      <c r="S175" s="210"/>
      <c r="T175" s="207"/>
      <c r="U175" s="86"/>
      <c r="V175" s="125"/>
      <c r="W175" s="211"/>
    </row>
    <row r="176" spans="1:23" x14ac:dyDescent="0.25">
      <c r="A176" s="882" t="str">
        <f>'2 Contexto e Identificación'!$A$21</f>
        <v>R10</v>
      </c>
      <c r="B176" s="866">
        <f>+'2 Contexto e Identificación'!$E$21</f>
        <v>0</v>
      </c>
      <c r="C176" s="868">
        <f>+'5 Mapa Calor Inherente'!$C$21</f>
        <v>0</v>
      </c>
      <c r="D176" s="870">
        <f>+'5 Mapa Calor Inherente'!$D$21</f>
        <v>0</v>
      </c>
      <c r="E176" s="862">
        <f>+'5 Mapa Calor Inherente'!$E$21</f>
        <v>0</v>
      </c>
      <c r="F176" s="864" t="s">
        <v>242</v>
      </c>
      <c r="G176" s="866" t="str">
        <f>+IF('6 Valoración Control'!G175="","",'6 Valoración Control'!G175)</f>
        <v/>
      </c>
      <c r="H176" s="156" t="s">
        <v>243</v>
      </c>
      <c r="I176" s="142" t="str">
        <f>+IF('6 Valoración Control'!I175="","",'6 Valoración Control'!I175)</f>
        <v/>
      </c>
      <c r="J176" s="868">
        <f>+'7 Mapa Calor Residual'!$C$20</f>
        <v>0</v>
      </c>
      <c r="K176" s="870">
        <f>+'7 Mapa Calor Residual'!$D$20</f>
        <v>0</v>
      </c>
      <c r="L176" s="872">
        <f>+'7 Mapa Calor Residual'!$E$20</f>
        <v>0</v>
      </c>
      <c r="M176" s="212"/>
      <c r="N176" s="213"/>
      <c r="O176" s="93"/>
      <c r="P176" s="93"/>
      <c r="Q176" s="214"/>
      <c r="R176" s="215"/>
      <c r="S176" s="216"/>
      <c r="T176" s="213"/>
      <c r="U176" s="93"/>
      <c r="V176" s="121"/>
      <c r="W176" s="217"/>
    </row>
    <row r="177" spans="1:23" x14ac:dyDescent="0.25">
      <c r="A177" s="883"/>
      <c r="B177" s="867"/>
      <c r="C177" s="869"/>
      <c r="D177" s="871"/>
      <c r="E177" s="863"/>
      <c r="F177" s="865"/>
      <c r="G177" s="867"/>
      <c r="H177" s="154" t="s">
        <v>244</v>
      </c>
      <c r="I177" s="152" t="str">
        <f>+IF('6 Valoración Control'!I176="","",'6 Valoración Control'!I176)</f>
        <v/>
      </c>
      <c r="J177" s="869"/>
      <c r="K177" s="871"/>
      <c r="L177" s="873"/>
      <c r="M177" s="194"/>
      <c r="N177" s="195"/>
      <c r="O177" s="73"/>
      <c r="P177" s="73"/>
      <c r="Q177" s="196"/>
      <c r="R177" s="197"/>
      <c r="S177" s="198"/>
      <c r="T177" s="195"/>
      <c r="U177" s="73"/>
      <c r="V177" s="123"/>
      <c r="W177" s="199"/>
    </row>
    <row r="178" spans="1:23" x14ac:dyDescent="0.25">
      <c r="A178" s="883"/>
      <c r="B178" s="867"/>
      <c r="C178" s="869"/>
      <c r="D178" s="871"/>
      <c r="E178" s="863"/>
      <c r="F178" s="865"/>
      <c r="G178" s="867"/>
      <c r="H178" s="154" t="s">
        <v>245</v>
      </c>
      <c r="I178" s="152" t="str">
        <f>+IF('6 Valoración Control'!I177="","",'6 Valoración Control'!I177)</f>
        <v/>
      </c>
      <c r="J178" s="869"/>
      <c r="K178" s="871"/>
      <c r="L178" s="873"/>
      <c r="M178" s="194"/>
      <c r="N178" s="195"/>
      <c r="O178" s="73"/>
      <c r="P178" s="73"/>
      <c r="Q178" s="196"/>
      <c r="R178" s="197"/>
      <c r="S178" s="198"/>
      <c r="T178" s="195"/>
      <c r="U178" s="73"/>
      <c r="V178" s="123"/>
      <c r="W178" s="199"/>
    </row>
    <row r="179" spans="1:23" x14ac:dyDescent="0.25">
      <c r="A179" s="883"/>
      <c r="B179" s="867"/>
      <c r="C179" s="869"/>
      <c r="D179" s="871"/>
      <c r="E179" s="863"/>
      <c r="F179" s="865" t="s">
        <v>246</v>
      </c>
      <c r="G179" s="867" t="str">
        <f>+IF('6 Valoración Control'!G178="","",'6 Valoración Control'!G178)</f>
        <v/>
      </c>
      <c r="H179" s="154" t="s">
        <v>243</v>
      </c>
      <c r="I179" s="152" t="str">
        <f>+IF('6 Valoración Control'!I178="","",'6 Valoración Control'!I178)</f>
        <v/>
      </c>
      <c r="J179" s="869"/>
      <c r="K179" s="871"/>
      <c r="L179" s="873"/>
      <c r="M179" s="194"/>
      <c r="N179" s="195"/>
      <c r="O179" s="73"/>
      <c r="P179" s="73"/>
      <c r="Q179" s="196"/>
      <c r="R179" s="197"/>
      <c r="S179" s="198"/>
      <c r="T179" s="195"/>
      <c r="U179" s="73"/>
      <c r="V179" s="123"/>
      <c r="W179" s="199"/>
    </row>
    <row r="180" spans="1:23" x14ac:dyDescent="0.25">
      <c r="A180" s="883"/>
      <c r="B180" s="867"/>
      <c r="C180" s="869"/>
      <c r="D180" s="871"/>
      <c r="E180" s="863"/>
      <c r="F180" s="865"/>
      <c r="G180" s="867"/>
      <c r="H180" s="154" t="s">
        <v>244</v>
      </c>
      <c r="I180" s="152" t="str">
        <f>+IF('6 Valoración Control'!I179="","",'6 Valoración Control'!I179)</f>
        <v/>
      </c>
      <c r="J180" s="869"/>
      <c r="K180" s="871"/>
      <c r="L180" s="873"/>
      <c r="M180" s="194"/>
      <c r="N180" s="195"/>
      <c r="O180" s="73"/>
      <c r="P180" s="73"/>
      <c r="Q180" s="196"/>
      <c r="R180" s="197"/>
      <c r="S180" s="198"/>
      <c r="T180" s="195"/>
      <c r="U180" s="73"/>
      <c r="V180" s="123"/>
      <c r="W180" s="199"/>
    </row>
    <row r="181" spans="1:23" x14ac:dyDescent="0.25">
      <c r="A181" s="883"/>
      <c r="B181" s="867"/>
      <c r="C181" s="869"/>
      <c r="D181" s="871"/>
      <c r="E181" s="863"/>
      <c r="F181" s="865"/>
      <c r="G181" s="867"/>
      <c r="H181" s="154" t="s">
        <v>245</v>
      </c>
      <c r="I181" s="152" t="str">
        <f>+IF('6 Valoración Control'!I180="","",'6 Valoración Control'!I180)</f>
        <v/>
      </c>
      <c r="J181" s="869"/>
      <c r="K181" s="871"/>
      <c r="L181" s="873"/>
      <c r="M181" s="194"/>
      <c r="N181" s="195"/>
      <c r="O181" s="73"/>
      <c r="P181" s="73"/>
      <c r="Q181" s="196"/>
      <c r="R181" s="197"/>
      <c r="S181" s="198"/>
      <c r="T181" s="195"/>
      <c r="U181" s="73"/>
      <c r="V181" s="123"/>
      <c r="W181" s="199"/>
    </row>
    <row r="182" spans="1:23" x14ac:dyDescent="0.25">
      <c r="A182" s="883"/>
      <c r="B182" s="867"/>
      <c r="C182" s="869"/>
      <c r="D182" s="871"/>
      <c r="E182" s="863"/>
      <c r="F182" s="865" t="s">
        <v>247</v>
      </c>
      <c r="G182" s="867" t="str">
        <f>+IF('6 Valoración Control'!G181="","",'6 Valoración Control'!G181)</f>
        <v/>
      </c>
      <c r="H182" s="154" t="s">
        <v>243</v>
      </c>
      <c r="I182" s="152" t="str">
        <f>+IF('6 Valoración Control'!I181="","",'6 Valoración Control'!I181)</f>
        <v/>
      </c>
      <c r="J182" s="869"/>
      <c r="K182" s="871"/>
      <c r="L182" s="873"/>
      <c r="M182" s="194"/>
      <c r="N182" s="195"/>
      <c r="O182" s="73"/>
      <c r="P182" s="73"/>
      <c r="Q182" s="196"/>
      <c r="R182" s="197"/>
      <c r="S182" s="198"/>
      <c r="T182" s="195"/>
      <c r="U182" s="73"/>
      <c r="V182" s="123"/>
      <c r="W182" s="199"/>
    </row>
    <row r="183" spans="1:23" x14ac:dyDescent="0.25">
      <c r="A183" s="883"/>
      <c r="B183" s="867"/>
      <c r="C183" s="869"/>
      <c r="D183" s="871"/>
      <c r="E183" s="863"/>
      <c r="F183" s="865"/>
      <c r="G183" s="867"/>
      <c r="H183" s="154" t="s">
        <v>244</v>
      </c>
      <c r="I183" s="152" t="str">
        <f>+IF('6 Valoración Control'!I182="","",'6 Valoración Control'!I182)</f>
        <v/>
      </c>
      <c r="J183" s="869"/>
      <c r="K183" s="871"/>
      <c r="L183" s="873"/>
      <c r="M183" s="194"/>
      <c r="N183" s="195"/>
      <c r="O183" s="73"/>
      <c r="P183" s="73"/>
      <c r="Q183" s="196"/>
      <c r="R183" s="197"/>
      <c r="S183" s="198"/>
      <c r="T183" s="195"/>
      <c r="U183" s="73"/>
      <c r="V183" s="123"/>
      <c r="W183" s="199"/>
    </row>
    <row r="184" spans="1:23" x14ac:dyDescent="0.25">
      <c r="A184" s="883"/>
      <c r="B184" s="867"/>
      <c r="C184" s="869"/>
      <c r="D184" s="871"/>
      <c r="E184" s="863"/>
      <c r="F184" s="865"/>
      <c r="G184" s="867"/>
      <c r="H184" s="154" t="s">
        <v>245</v>
      </c>
      <c r="I184" s="152" t="str">
        <f>+IF('6 Valoración Control'!I183="","",'6 Valoración Control'!I183)</f>
        <v/>
      </c>
      <c r="J184" s="869"/>
      <c r="K184" s="871"/>
      <c r="L184" s="873"/>
      <c r="M184" s="194"/>
      <c r="N184" s="195"/>
      <c r="O184" s="73"/>
      <c r="P184" s="73"/>
      <c r="Q184" s="196"/>
      <c r="R184" s="197"/>
      <c r="S184" s="198"/>
      <c r="T184" s="195"/>
      <c r="U184" s="73"/>
      <c r="V184" s="123"/>
      <c r="W184" s="199"/>
    </row>
    <row r="185" spans="1:23" x14ac:dyDescent="0.25">
      <c r="A185" s="883"/>
      <c r="B185" s="867"/>
      <c r="C185" s="869"/>
      <c r="D185" s="871"/>
      <c r="E185" s="863"/>
      <c r="F185" s="865" t="s">
        <v>248</v>
      </c>
      <c r="G185" s="867" t="str">
        <f>+IF('6 Valoración Control'!G184="","",'6 Valoración Control'!G184)</f>
        <v/>
      </c>
      <c r="H185" s="154" t="s">
        <v>243</v>
      </c>
      <c r="I185" s="152" t="str">
        <f>+IF('6 Valoración Control'!I184="","",'6 Valoración Control'!I184)</f>
        <v/>
      </c>
      <c r="J185" s="869"/>
      <c r="K185" s="871"/>
      <c r="L185" s="873"/>
      <c r="M185" s="194"/>
      <c r="N185" s="195"/>
      <c r="O185" s="73"/>
      <c r="P185" s="73"/>
      <c r="Q185" s="196"/>
      <c r="R185" s="197"/>
      <c r="S185" s="198"/>
      <c r="T185" s="195"/>
      <c r="U185" s="73"/>
      <c r="V185" s="123"/>
      <c r="W185" s="199"/>
    </row>
    <row r="186" spans="1:23" x14ac:dyDescent="0.25">
      <c r="A186" s="883"/>
      <c r="B186" s="867"/>
      <c r="C186" s="869"/>
      <c r="D186" s="871"/>
      <c r="E186" s="863"/>
      <c r="F186" s="865"/>
      <c r="G186" s="867"/>
      <c r="H186" s="154" t="s">
        <v>244</v>
      </c>
      <c r="I186" s="152" t="str">
        <f>+IF('6 Valoración Control'!I185="","",'6 Valoración Control'!I185)</f>
        <v/>
      </c>
      <c r="J186" s="869"/>
      <c r="K186" s="871"/>
      <c r="L186" s="873"/>
      <c r="M186" s="194"/>
      <c r="N186" s="195"/>
      <c r="O186" s="73"/>
      <c r="P186" s="73"/>
      <c r="Q186" s="196"/>
      <c r="R186" s="197"/>
      <c r="S186" s="198"/>
      <c r="T186" s="195"/>
      <c r="U186" s="73"/>
      <c r="V186" s="123"/>
      <c r="W186" s="199"/>
    </row>
    <row r="187" spans="1:23" x14ac:dyDescent="0.25">
      <c r="A187" s="883"/>
      <c r="B187" s="867"/>
      <c r="C187" s="869"/>
      <c r="D187" s="871"/>
      <c r="E187" s="863"/>
      <c r="F187" s="865"/>
      <c r="G187" s="867"/>
      <c r="H187" s="154" t="s">
        <v>245</v>
      </c>
      <c r="I187" s="152" t="str">
        <f>+IF('6 Valoración Control'!I186="","",'6 Valoración Control'!I186)</f>
        <v/>
      </c>
      <c r="J187" s="869"/>
      <c r="K187" s="871"/>
      <c r="L187" s="873"/>
      <c r="M187" s="194"/>
      <c r="N187" s="195"/>
      <c r="O187" s="73"/>
      <c r="P187" s="73"/>
      <c r="Q187" s="196"/>
      <c r="R187" s="197"/>
      <c r="S187" s="198"/>
      <c r="T187" s="195"/>
      <c r="U187" s="73"/>
      <c r="V187" s="123"/>
      <c r="W187" s="199"/>
    </row>
    <row r="188" spans="1:23" x14ac:dyDescent="0.25">
      <c r="A188" s="883"/>
      <c r="B188" s="867"/>
      <c r="C188" s="869"/>
      <c r="D188" s="871"/>
      <c r="E188" s="863"/>
      <c r="F188" s="865" t="s">
        <v>249</v>
      </c>
      <c r="G188" s="867" t="str">
        <f>+IF('6 Valoración Control'!G187="","",'6 Valoración Control'!G187)</f>
        <v/>
      </c>
      <c r="H188" s="154" t="s">
        <v>243</v>
      </c>
      <c r="I188" s="152" t="str">
        <f>+IF('6 Valoración Control'!I187="","",'6 Valoración Control'!I187)</f>
        <v/>
      </c>
      <c r="J188" s="869"/>
      <c r="K188" s="871"/>
      <c r="L188" s="873"/>
      <c r="M188" s="194"/>
      <c r="N188" s="195"/>
      <c r="O188" s="73"/>
      <c r="P188" s="73"/>
      <c r="Q188" s="196"/>
      <c r="R188" s="197"/>
      <c r="S188" s="198"/>
      <c r="T188" s="195"/>
      <c r="U188" s="73"/>
      <c r="V188" s="123"/>
      <c r="W188" s="199"/>
    </row>
    <row r="189" spans="1:23" x14ac:dyDescent="0.25">
      <c r="A189" s="883"/>
      <c r="B189" s="867"/>
      <c r="C189" s="869"/>
      <c r="D189" s="871"/>
      <c r="E189" s="863"/>
      <c r="F189" s="865"/>
      <c r="G189" s="867"/>
      <c r="H189" s="154" t="s">
        <v>244</v>
      </c>
      <c r="I189" s="152" t="str">
        <f>+IF('6 Valoración Control'!I188="","",'6 Valoración Control'!I188)</f>
        <v/>
      </c>
      <c r="J189" s="869"/>
      <c r="K189" s="871"/>
      <c r="L189" s="873"/>
      <c r="M189" s="194"/>
      <c r="N189" s="195"/>
      <c r="O189" s="73"/>
      <c r="P189" s="73"/>
      <c r="Q189" s="196"/>
      <c r="R189" s="197"/>
      <c r="S189" s="198"/>
      <c r="T189" s="195"/>
      <c r="U189" s="73"/>
      <c r="V189" s="123"/>
      <c r="W189" s="199"/>
    </row>
    <row r="190" spans="1:23" ht="12.75" thickBot="1" x14ac:dyDescent="0.3">
      <c r="A190" s="884"/>
      <c r="B190" s="881"/>
      <c r="C190" s="874"/>
      <c r="D190" s="875"/>
      <c r="E190" s="885"/>
      <c r="F190" s="880"/>
      <c r="G190" s="881"/>
      <c r="H190" s="155" t="s">
        <v>245</v>
      </c>
      <c r="I190" s="153" t="str">
        <f>+IF('6 Valoración Control'!I189="","",'6 Valoración Control'!I189)</f>
        <v/>
      </c>
      <c r="J190" s="874"/>
      <c r="K190" s="875"/>
      <c r="L190" s="876"/>
      <c r="M190" s="206"/>
      <c r="N190" s="207"/>
      <c r="O190" s="86"/>
      <c r="P190" s="86"/>
      <c r="Q190" s="208"/>
      <c r="R190" s="209"/>
      <c r="S190" s="210"/>
      <c r="T190" s="207"/>
      <c r="U190" s="86"/>
      <c r="V190" s="125"/>
      <c r="W190" s="211"/>
    </row>
    <row r="191" spans="1:23" x14ac:dyDescent="0.25">
      <c r="A191" s="882" t="str">
        <f>'2 Contexto e Identificación'!$A$22</f>
        <v>R11</v>
      </c>
      <c r="B191" s="866" t="str">
        <f>+'2 Contexto e Identificación'!$E$22</f>
        <v xml:space="preserve">  </v>
      </c>
      <c r="C191" s="868">
        <f>+'5 Mapa Calor Inherente'!$C$22</f>
        <v>0</v>
      </c>
      <c r="D191" s="870">
        <f>+'5 Mapa Calor Inherente'!$D$22</f>
        <v>0</v>
      </c>
      <c r="E191" s="862">
        <f>+'5 Mapa Calor Inherente'!$E$22</f>
        <v>0</v>
      </c>
      <c r="F191" s="864" t="s">
        <v>242</v>
      </c>
      <c r="G191" s="866" t="str">
        <f>+IF('6 Valoración Control'!G190="","",'6 Valoración Control'!G190)</f>
        <v/>
      </c>
      <c r="H191" s="156" t="s">
        <v>243</v>
      </c>
      <c r="I191" s="142" t="str">
        <f>+IF('6 Valoración Control'!I190="","",'6 Valoración Control'!I190)</f>
        <v/>
      </c>
      <c r="J191" s="868" t="str">
        <f>+'7 Mapa Calor Residual'!$C$21</f>
        <v/>
      </c>
      <c r="K191" s="870">
        <f>+'7 Mapa Calor Residual'!$D$21</f>
        <v>0</v>
      </c>
      <c r="L191" s="872">
        <f>+'7 Mapa Calor Residual'!$E$21</f>
        <v>0</v>
      </c>
      <c r="M191" s="212"/>
      <c r="N191" s="213"/>
      <c r="O191" s="93"/>
      <c r="P191" s="93"/>
      <c r="Q191" s="214"/>
      <c r="R191" s="215"/>
      <c r="S191" s="216"/>
      <c r="T191" s="213"/>
      <c r="U191" s="93"/>
      <c r="V191" s="121"/>
      <c r="W191" s="217"/>
    </row>
    <row r="192" spans="1:23" x14ac:dyDescent="0.25">
      <c r="A192" s="883"/>
      <c r="B192" s="867"/>
      <c r="C192" s="869"/>
      <c r="D192" s="871"/>
      <c r="E192" s="863"/>
      <c r="F192" s="865"/>
      <c r="G192" s="867"/>
      <c r="H192" s="154" t="s">
        <v>244</v>
      </c>
      <c r="I192" s="152" t="str">
        <f>+IF('6 Valoración Control'!I191="","",'6 Valoración Control'!I191)</f>
        <v/>
      </c>
      <c r="J192" s="869"/>
      <c r="K192" s="871"/>
      <c r="L192" s="873"/>
      <c r="M192" s="194"/>
      <c r="N192" s="195"/>
      <c r="O192" s="73"/>
      <c r="P192" s="73"/>
      <c r="Q192" s="196"/>
      <c r="R192" s="197"/>
      <c r="S192" s="198"/>
      <c r="T192" s="195"/>
      <c r="U192" s="73"/>
      <c r="V192" s="123"/>
      <c r="W192" s="199"/>
    </row>
    <row r="193" spans="1:23" x14ac:dyDescent="0.25">
      <c r="A193" s="883"/>
      <c r="B193" s="867"/>
      <c r="C193" s="869"/>
      <c r="D193" s="871"/>
      <c r="E193" s="863"/>
      <c r="F193" s="865"/>
      <c r="G193" s="867"/>
      <c r="H193" s="154" t="s">
        <v>245</v>
      </c>
      <c r="I193" s="152" t="str">
        <f>+IF('6 Valoración Control'!I192="","",'6 Valoración Control'!I192)</f>
        <v/>
      </c>
      <c r="J193" s="869"/>
      <c r="K193" s="871"/>
      <c r="L193" s="873"/>
      <c r="M193" s="194"/>
      <c r="N193" s="195"/>
      <c r="O193" s="73"/>
      <c r="P193" s="73"/>
      <c r="Q193" s="196"/>
      <c r="R193" s="197"/>
      <c r="S193" s="198"/>
      <c r="T193" s="195"/>
      <c r="U193" s="73"/>
      <c r="V193" s="123"/>
      <c r="W193" s="199"/>
    </row>
    <row r="194" spans="1:23" x14ac:dyDescent="0.25">
      <c r="A194" s="883"/>
      <c r="B194" s="867"/>
      <c r="C194" s="869"/>
      <c r="D194" s="871"/>
      <c r="E194" s="863"/>
      <c r="F194" s="865" t="s">
        <v>246</v>
      </c>
      <c r="G194" s="867" t="str">
        <f>+IF('6 Valoración Control'!G193="","",'6 Valoración Control'!G193)</f>
        <v/>
      </c>
      <c r="H194" s="154" t="s">
        <v>243</v>
      </c>
      <c r="I194" s="152" t="str">
        <f>+IF('6 Valoración Control'!I193="","",'6 Valoración Control'!I193)</f>
        <v/>
      </c>
      <c r="J194" s="869"/>
      <c r="K194" s="871"/>
      <c r="L194" s="873"/>
      <c r="M194" s="194"/>
      <c r="N194" s="195"/>
      <c r="O194" s="73"/>
      <c r="P194" s="73"/>
      <c r="Q194" s="196"/>
      <c r="R194" s="197"/>
      <c r="S194" s="198"/>
      <c r="T194" s="195"/>
      <c r="U194" s="73"/>
      <c r="V194" s="123"/>
      <c r="W194" s="199"/>
    </row>
    <row r="195" spans="1:23" x14ac:dyDescent="0.25">
      <c r="A195" s="883"/>
      <c r="B195" s="867"/>
      <c r="C195" s="869"/>
      <c r="D195" s="871"/>
      <c r="E195" s="863"/>
      <c r="F195" s="865"/>
      <c r="G195" s="867"/>
      <c r="H195" s="154" t="s">
        <v>244</v>
      </c>
      <c r="I195" s="152" t="str">
        <f>+IF('6 Valoración Control'!I194="","",'6 Valoración Control'!I194)</f>
        <v/>
      </c>
      <c r="J195" s="869"/>
      <c r="K195" s="871"/>
      <c r="L195" s="873"/>
      <c r="M195" s="194"/>
      <c r="N195" s="195"/>
      <c r="O195" s="73"/>
      <c r="P195" s="73"/>
      <c r="Q195" s="196"/>
      <c r="R195" s="197"/>
      <c r="S195" s="198"/>
      <c r="T195" s="195"/>
      <c r="U195" s="73"/>
      <c r="V195" s="123"/>
      <c r="W195" s="199"/>
    </row>
    <row r="196" spans="1:23" x14ac:dyDescent="0.25">
      <c r="A196" s="883"/>
      <c r="B196" s="867"/>
      <c r="C196" s="869"/>
      <c r="D196" s="871"/>
      <c r="E196" s="863"/>
      <c r="F196" s="865"/>
      <c r="G196" s="867"/>
      <c r="H196" s="154" t="s">
        <v>245</v>
      </c>
      <c r="I196" s="152" t="str">
        <f>+IF('6 Valoración Control'!I195="","",'6 Valoración Control'!I195)</f>
        <v/>
      </c>
      <c r="J196" s="869"/>
      <c r="K196" s="871"/>
      <c r="L196" s="873"/>
      <c r="M196" s="194"/>
      <c r="N196" s="195"/>
      <c r="O196" s="73"/>
      <c r="P196" s="73"/>
      <c r="Q196" s="196"/>
      <c r="R196" s="197"/>
      <c r="S196" s="198"/>
      <c r="T196" s="195"/>
      <c r="U196" s="73"/>
      <c r="V196" s="123"/>
      <c r="W196" s="199"/>
    </row>
    <row r="197" spans="1:23" x14ac:dyDescent="0.25">
      <c r="A197" s="883"/>
      <c r="B197" s="867"/>
      <c r="C197" s="869"/>
      <c r="D197" s="871"/>
      <c r="E197" s="863"/>
      <c r="F197" s="865" t="s">
        <v>247</v>
      </c>
      <c r="G197" s="867" t="str">
        <f>+IF('6 Valoración Control'!G196="","",'6 Valoración Control'!G196)</f>
        <v/>
      </c>
      <c r="H197" s="154" t="s">
        <v>243</v>
      </c>
      <c r="I197" s="152" t="str">
        <f>+IF('6 Valoración Control'!I196="","",'6 Valoración Control'!I196)</f>
        <v/>
      </c>
      <c r="J197" s="869"/>
      <c r="K197" s="871"/>
      <c r="L197" s="873"/>
      <c r="M197" s="194"/>
      <c r="N197" s="195"/>
      <c r="O197" s="73"/>
      <c r="P197" s="73"/>
      <c r="Q197" s="196"/>
      <c r="R197" s="197"/>
      <c r="S197" s="198"/>
      <c r="T197" s="195"/>
      <c r="U197" s="73"/>
      <c r="V197" s="123"/>
      <c r="W197" s="199"/>
    </row>
    <row r="198" spans="1:23" x14ac:dyDescent="0.25">
      <c r="A198" s="883"/>
      <c r="B198" s="867"/>
      <c r="C198" s="869"/>
      <c r="D198" s="871"/>
      <c r="E198" s="863"/>
      <c r="F198" s="865"/>
      <c r="G198" s="867"/>
      <c r="H198" s="154" t="s">
        <v>244</v>
      </c>
      <c r="I198" s="152" t="str">
        <f>+IF('6 Valoración Control'!I197="","",'6 Valoración Control'!I197)</f>
        <v/>
      </c>
      <c r="J198" s="869"/>
      <c r="K198" s="871"/>
      <c r="L198" s="873"/>
      <c r="M198" s="194"/>
      <c r="N198" s="195"/>
      <c r="O198" s="73"/>
      <c r="P198" s="73"/>
      <c r="Q198" s="196"/>
      <c r="R198" s="197"/>
      <c r="S198" s="198"/>
      <c r="T198" s="195"/>
      <c r="U198" s="73"/>
      <c r="V198" s="123"/>
      <c r="W198" s="199"/>
    </row>
    <row r="199" spans="1:23" x14ac:dyDescent="0.25">
      <c r="A199" s="883"/>
      <c r="B199" s="867"/>
      <c r="C199" s="869"/>
      <c r="D199" s="871"/>
      <c r="E199" s="863"/>
      <c r="F199" s="865"/>
      <c r="G199" s="867"/>
      <c r="H199" s="154" t="s">
        <v>245</v>
      </c>
      <c r="I199" s="152" t="str">
        <f>+IF('6 Valoración Control'!I198="","",'6 Valoración Control'!I198)</f>
        <v/>
      </c>
      <c r="J199" s="869"/>
      <c r="K199" s="871"/>
      <c r="L199" s="873"/>
      <c r="M199" s="194"/>
      <c r="N199" s="195"/>
      <c r="O199" s="73"/>
      <c r="P199" s="73"/>
      <c r="Q199" s="196"/>
      <c r="R199" s="197"/>
      <c r="S199" s="198"/>
      <c r="T199" s="195"/>
      <c r="U199" s="73"/>
      <c r="V199" s="123"/>
      <c r="W199" s="199"/>
    </row>
    <row r="200" spans="1:23" x14ac:dyDescent="0.25">
      <c r="A200" s="883"/>
      <c r="B200" s="867"/>
      <c r="C200" s="869"/>
      <c r="D200" s="871"/>
      <c r="E200" s="863"/>
      <c r="F200" s="865" t="s">
        <v>248</v>
      </c>
      <c r="G200" s="867" t="str">
        <f>+IF('6 Valoración Control'!G199="","",'6 Valoración Control'!G199)</f>
        <v/>
      </c>
      <c r="H200" s="154" t="s">
        <v>243</v>
      </c>
      <c r="I200" s="152" t="str">
        <f>+IF('6 Valoración Control'!I199="","",'6 Valoración Control'!I199)</f>
        <v/>
      </c>
      <c r="J200" s="869"/>
      <c r="K200" s="871"/>
      <c r="L200" s="873"/>
      <c r="M200" s="194"/>
      <c r="N200" s="195"/>
      <c r="O200" s="73"/>
      <c r="P200" s="73"/>
      <c r="Q200" s="196"/>
      <c r="R200" s="197"/>
      <c r="S200" s="198"/>
      <c r="T200" s="195"/>
      <c r="U200" s="73"/>
      <c r="V200" s="123"/>
      <c r="W200" s="199"/>
    </row>
    <row r="201" spans="1:23" x14ac:dyDescent="0.25">
      <c r="A201" s="883"/>
      <c r="B201" s="867"/>
      <c r="C201" s="869"/>
      <c r="D201" s="871"/>
      <c r="E201" s="863"/>
      <c r="F201" s="865"/>
      <c r="G201" s="867"/>
      <c r="H201" s="154" t="s">
        <v>244</v>
      </c>
      <c r="I201" s="152" t="str">
        <f>+IF('6 Valoración Control'!I200="","",'6 Valoración Control'!I200)</f>
        <v/>
      </c>
      <c r="J201" s="869"/>
      <c r="K201" s="871"/>
      <c r="L201" s="873"/>
      <c r="M201" s="194"/>
      <c r="N201" s="195"/>
      <c r="O201" s="73"/>
      <c r="P201" s="73"/>
      <c r="Q201" s="196"/>
      <c r="R201" s="197"/>
      <c r="S201" s="198"/>
      <c r="T201" s="195"/>
      <c r="U201" s="73"/>
      <c r="V201" s="123"/>
      <c r="W201" s="199"/>
    </row>
    <row r="202" spans="1:23" x14ac:dyDescent="0.25">
      <c r="A202" s="883"/>
      <c r="B202" s="867"/>
      <c r="C202" s="869"/>
      <c r="D202" s="871"/>
      <c r="E202" s="863"/>
      <c r="F202" s="865"/>
      <c r="G202" s="867"/>
      <c r="H202" s="154" t="s">
        <v>245</v>
      </c>
      <c r="I202" s="152" t="str">
        <f>+IF('6 Valoración Control'!I201="","",'6 Valoración Control'!I201)</f>
        <v/>
      </c>
      <c r="J202" s="869"/>
      <c r="K202" s="871"/>
      <c r="L202" s="873"/>
      <c r="M202" s="194"/>
      <c r="N202" s="195"/>
      <c r="O202" s="73"/>
      <c r="P202" s="73"/>
      <c r="Q202" s="196"/>
      <c r="R202" s="197"/>
      <c r="S202" s="198"/>
      <c r="T202" s="195"/>
      <c r="U202" s="73"/>
      <c r="V202" s="123"/>
      <c r="W202" s="199"/>
    </row>
    <row r="203" spans="1:23" x14ac:dyDescent="0.25">
      <c r="A203" s="883"/>
      <c r="B203" s="867"/>
      <c r="C203" s="869"/>
      <c r="D203" s="871"/>
      <c r="E203" s="863"/>
      <c r="F203" s="865" t="s">
        <v>249</v>
      </c>
      <c r="G203" s="867" t="str">
        <f>+IF('6 Valoración Control'!G202="","",'6 Valoración Control'!G202)</f>
        <v/>
      </c>
      <c r="H203" s="154" t="s">
        <v>243</v>
      </c>
      <c r="I203" s="152" t="str">
        <f>+IF('6 Valoración Control'!I202="","",'6 Valoración Control'!I202)</f>
        <v/>
      </c>
      <c r="J203" s="869"/>
      <c r="K203" s="871"/>
      <c r="L203" s="873"/>
      <c r="M203" s="194"/>
      <c r="N203" s="195"/>
      <c r="O203" s="73"/>
      <c r="P203" s="73"/>
      <c r="Q203" s="196"/>
      <c r="R203" s="197"/>
      <c r="S203" s="198"/>
      <c r="T203" s="195"/>
      <c r="U203" s="73"/>
      <c r="V203" s="123"/>
      <c r="W203" s="199"/>
    </row>
    <row r="204" spans="1:23" x14ac:dyDescent="0.25">
      <c r="A204" s="883"/>
      <c r="B204" s="867"/>
      <c r="C204" s="869"/>
      <c r="D204" s="871"/>
      <c r="E204" s="863"/>
      <c r="F204" s="865"/>
      <c r="G204" s="867"/>
      <c r="H204" s="154" t="s">
        <v>244</v>
      </c>
      <c r="I204" s="152" t="str">
        <f>+IF('6 Valoración Control'!I203="","",'6 Valoración Control'!I203)</f>
        <v/>
      </c>
      <c r="J204" s="869"/>
      <c r="K204" s="871"/>
      <c r="L204" s="873"/>
      <c r="M204" s="194"/>
      <c r="N204" s="195"/>
      <c r="O204" s="73"/>
      <c r="P204" s="73"/>
      <c r="Q204" s="196"/>
      <c r="R204" s="197"/>
      <c r="S204" s="198"/>
      <c r="T204" s="195"/>
      <c r="U204" s="73"/>
      <c r="V204" s="123"/>
      <c r="W204" s="199"/>
    </row>
    <row r="205" spans="1:23" ht="12.75" thickBot="1" x14ac:dyDescent="0.3">
      <c r="A205" s="884"/>
      <c r="B205" s="881"/>
      <c r="C205" s="874"/>
      <c r="D205" s="875"/>
      <c r="E205" s="885"/>
      <c r="F205" s="880"/>
      <c r="G205" s="881"/>
      <c r="H205" s="155" t="s">
        <v>245</v>
      </c>
      <c r="I205" s="153" t="str">
        <f>+IF('6 Valoración Control'!I204="","",'6 Valoración Control'!I204)</f>
        <v/>
      </c>
      <c r="J205" s="874"/>
      <c r="K205" s="875"/>
      <c r="L205" s="876"/>
      <c r="M205" s="206"/>
      <c r="N205" s="207"/>
      <c r="O205" s="86"/>
      <c r="P205" s="86"/>
      <c r="Q205" s="208"/>
      <c r="R205" s="209"/>
      <c r="S205" s="210"/>
      <c r="T205" s="207"/>
      <c r="U205" s="86"/>
      <c r="V205" s="125"/>
      <c r="W205" s="211"/>
    </row>
    <row r="206" spans="1:23" x14ac:dyDescent="0.25">
      <c r="A206" s="886" t="str">
        <f>'2 Contexto e Identificación'!$A$23</f>
        <v>R12</v>
      </c>
      <c r="B206" s="887">
        <f>+'2 Contexto e Identificación'!$E$23</f>
        <v>0</v>
      </c>
      <c r="C206" s="877">
        <f>+'5 Mapa Calor Inherente'!$C$23</f>
        <v>0</v>
      </c>
      <c r="D206" s="878">
        <f>+'5 Mapa Calor Inherente'!$D$23</f>
        <v>0</v>
      </c>
      <c r="E206" s="888">
        <f>+'5 Mapa Calor Inherente'!$E$23</f>
        <v>0</v>
      </c>
      <c r="F206" s="889" t="s">
        <v>242</v>
      </c>
      <c r="G206" s="887" t="str">
        <f>+IF('6 Valoración Control'!G205="","",'6 Valoración Control'!G205)</f>
        <v/>
      </c>
      <c r="H206" s="162" t="s">
        <v>243</v>
      </c>
      <c r="I206" s="163" t="str">
        <f>+IF('6 Valoración Control'!I205="","",'6 Valoración Control'!I205)</f>
        <v/>
      </c>
      <c r="J206" s="877" t="str">
        <f>+'7 Mapa Calor Residual'!$C$22</f>
        <v/>
      </c>
      <c r="K206" s="878">
        <f>+'7 Mapa Calor Residual'!$D$22</f>
        <v>0</v>
      </c>
      <c r="L206" s="879">
        <f>+'7 Mapa Calor Residual'!$E$22</f>
        <v>0</v>
      </c>
      <c r="M206" s="184"/>
      <c r="N206" s="185"/>
      <c r="O206" s="186"/>
      <c r="P206" s="186"/>
      <c r="Q206" s="187"/>
      <c r="R206" s="188"/>
      <c r="S206" s="190"/>
      <c r="T206" s="185"/>
      <c r="U206" s="186"/>
      <c r="V206" s="189"/>
      <c r="W206" s="191"/>
    </row>
    <row r="207" spans="1:23" x14ac:dyDescent="0.25">
      <c r="A207" s="883"/>
      <c r="B207" s="867"/>
      <c r="C207" s="869"/>
      <c r="D207" s="871"/>
      <c r="E207" s="863"/>
      <c r="F207" s="865"/>
      <c r="G207" s="867"/>
      <c r="H207" s="154" t="s">
        <v>244</v>
      </c>
      <c r="I207" s="152" t="str">
        <f>+IF('6 Valoración Control'!I206="","",'6 Valoración Control'!I206)</f>
        <v/>
      </c>
      <c r="J207" s="869"/>
      <c r="K207" s="871"/>
      <c r="L207" s="873"/>
      <c r="M207" s="194"/>
      <c r="N207" s="195"/>
      <c r="O207" s="73"/>
      <c r="P207" s="73"/>
      <c r="Q207" s="196"/>
      <c r="R207" s="197"/>
      <c r="S207" s="198"/>
      <c r="T207" s="195"/>
      <c r="U207" s="73"/>
      <c r="V207" s="123"/>
      <c r="W207" s="199"/>
    </row>
    <row r="208" spans="1:23" x14ac:dyDescent="0.25">
      <c r="A208" s="883"/>
      <c r="B208" s="867"/>
      <c r="C208" s="869"/>
      <c r="D208" s="871"/>
      <c r="E208" s="863"/>
      <c r="F208" s="865"/>
      <c r="G208" s="867"/>
      <c r="H208" s="154" t="s">
        <v>245</v>
      </c>
      <c r="I208" s="152" t="str">
        <f>+IF('6 Valoración Control'!I207="","",'6 Valoración Control'!I207)</f>
        <v/>
      </c>
      <c r="J208" s="869"/>
      <c r="K208" s="871"/>
      <c r="L208" s="873"/>
      <c r="M208" s="194"/>
      <c r="N208" s="195"/>
      <c r="O208" s="73"/>
      <c r="P208" s="73"/>
      <c r="Q208" s="196"/>
      <c r="R208" s="197"/>
      <c r="S208" s="198"/>
      <c r="T208" s="195"/>
      <c r="U208" s="73"/>
      <c r="V208" s="123"/>
      <c r="W208" s="199"/>
    </row>
    <row r="209" spans="1:23" x14ac:dyDescent="0.25">
      <c r="A209" s="883"/>
      <c r="B209" s="867"/>
      <c r="C209" s="869"/>
      <c r="D209" s="871"/>
      <c r="E209" s="863"/>
      <c r="F209" s="865" t="s">
        <v>246</v>
      </c>
      <c r="G209" s="867" t="str">
        <f>+IF('6 Valoración Control'!G208="","",'6 Valoración Control'!G208)</f>
        <v/>
      </c>
      <c r="H209" s="154" t="s">
        <v>243</v>
      </c>
      <c r="I209" s="152" t="str">
        <f>+IF('6 Valoración Control'!I208="","",'6 Valoración Control'!I208)</f>
        <v/>
      </c>
      <c r="J209" s="869"/>
      <c r="K209" s="871"/>
      <c r="L209" s="873"/>
      <c r="M209" s="194"/>
      <c r="N209" s="195"/>
      <c r="O209" s="73"/>
      <c r="P209" s="73"/>
      <c r="Q209" s="196"/>
      <c r="R209" s="197"/>
      <c r="S209" s="198"/>
      <c r="T209" s="195"/>
      <c r="U209" s="73"/>
      <c r="V209" s="123"/>
      <c r="W209" s="199"/>
    </row>
    <row r="210" spans="1:23" x14ac:dyDescent="0.25">
      <c r="A210" s="883"/>
      <c r="B210" s="867"/>
      <c r="C210" s="869"/>
      <c r="D210" s="871"/>
      <c r="E210" s="863"/>
      <c r="F210" s="865"/>
      <c r="G210" s="867"/>
      <c r="H210" s="154" t="s">
        <v>244</v>
      </c>
      <c r="I210" s="152" t="str">
        <f>+IF('6 Valoración Control'!I209="","",'6 Valoración Control'!I209)</f>
        <v/>
      </c>
      <c r="J210" s="869"/>
      <c r="K210" s="871"/>
      <c r="L210" s="873"/>
      <c r="M210" s="194"/>
      <c r="N210" s="195"/>
      <c r="O210" s="73"/>
      <c r="P210" s="73"/>
      <c r="Q210" s="196"/>
      <c r="R210" s="197"/>
      <c r="S210" s="198"/>
      <c r="T210" s="195"/>
      <c r="U210" s="73"/>
      <c r="V210" s="123"/>
      <c r="W210" s="199"/>
    </row>
    <row r="211" spans="1:23" x14ac:dyDescent="0.25">
      <c r="A211" s="883"/>
      <c r="B211" s="867"/>
      <c r="C211" s="869"/>
      <c r="D211" s="871"/>
      <c r="E211" s="863"/>
      <c r="F211" s="865"/>
      <c r="G211" s="867"/>
      <c r="H211" s="154" t="s">
        <v>245</v>
      </c>
      <c r="I211" s="152" t="str">
        <f>+IF('6 Valoración Control'!I210="","",'6 Valoración Control'!I210)</f>
        <v/>
      </c>
      <c r="J211" s="869"/>
      <c r="K211" s="871"/>
      <c r="L211" s="873"/>
      <c r="M211" s="194"/>
      <c r="N211" s="195"/>
      <c r="O211" s="73"/>
      <c r="P211" s="73"/>
      <c r="Q211" s="196"/>
      <c r="R211" s="197"/>
      <c r="S211" s="198"/>
      <c r="T211" s="195"/>
      <c r="U211" s="73"/>
      <c r="V211" s="123"/>
      <c r="W211" s="199"/>
    </row>
    <row r="212" spans="1:23" x14ac:dyDescent="0.25">
      <c r="A212" s="883"/>
      <c r="B212" s="867"/>
      <c r="C212" s="869"/>
      <c r="D212" s="871"/>
      <c r="E212" s="863"/>
      <c r="F212" s="865" t="s">
        <v>247</v>
      </c>
      <c r="G212" s="867" t="str">
        <f>+IF('6 Valoración Control'!G211="","",'6 Valoración Control'!G211)</f>
        <v/>
      </c>
      <c r="H212" s="154" t="s">
        <v>243</v>
      </c>
      <c r="I212" s="152" t="str">
        <f>+IF('6 Valoración Control'!I211="","",'6 Valoración Control'!I211)</f>
        <v/>
      </c>
      <c r="J212" s="869"/>
      <c r="K212" s="871"/>
      <c r="L212" s="873"/>
      <c r="M212" s="194"/>
      <c r="N212" s="195"/>
      <c r="O212" s="73"/>
      <c r="P212" s="73"/>
      <c r="Q212" s="196"/>
      <c r="R212" s="197"/>
      <c r="S212" s="198"/>
      <c r="T212" s="195"/>
      <c r="U212" s="73"/>
      <c r="V212" s="123"/>
      <c r="W212" s="199"/>
    </row>
    <row r="213" spans="1:23" x14ac:dyDescent="0.25">
      <c r="A213" s="883"/>
      <c r="B213" s="867"/>
      <c r="C213" s="869"/>
      <c r="D213" s="871"/>
      <c r="E213" s="863"/>
      <c r="F213" s="865"/>
      <c r="G213" s="867"/>
      <c r="H213" s="154" t="s">
        <v>244</v>
      </c>
      <c r="I213" s="152" t="str">
        <f>+IF('6 Valoración Control'!I212="","",'6 Valoración Control'!I212)</f>
        <v/>
      </c>
      <c r="J213" s="869"/>
      <c r="K213" s="871"/>
      <c r="L213" s="873"/>
      <c r="M213" s="194"/>
      <c r="N213" s="195"/>
      <c r="O213" s="73"/>
      <c r="P213" s="73"/>
      <c r="Q213" s="196"/>
      <c r="R213" s="197"/>
      <c r="S213" s="198"/>
      <c r="T213" s="195"/>
      <c r="U213" s="73"/>
      <c r="V213" s="123"/>
      <c r="W213" s="199"/>
    </row>
    <row r="214" spans="1:23" x14ac:dyDescent="0.25">
      <c r="A214" s="883"/>
      <c r="B214" s="867"/>
      <c r="C214" s="869"/>
      <c r="D214" s="871"/>
      <c r="E214" s="863"/>
      <c r="F214" s="865"/>
      <c r="G214" s="867"/>
      <c r="H214" s="154" t="s">
        <v>245</v>
      </c>
      <c r="I214" s="152" t="str">
        <f>+IF('6 Valoración Control'!I213="","",'6 Valoración Control'!I213)</f>
        <v/>
      </c>
      <c r="J214" s="869"/>
      <c r="K214" s="871"/>
      <c r="L214" s="873"/>
      <c r="M214" s="194"/>
      <c r="N214" s="195"/>
      <c r="O214" s="73"/>
      <c r="P214" s="73"/>
      <c r="Q214" s="196"/>
      <c r="R214" s="197"/>
      <c r="S214" s="198"/>
      <c r="T214" s="195"/>
      <c r="U214" s="73"/>
      <c r="V214" s="123"/>
      <c r="W214" s="199"/>
    </row>
    <row r="215" spans="1:23" x14ac:dyDescent="0.25">
      <c r="A215" s="883"/>
      <c r="B215" s="867"/>
      <c r="C215" s="869"/>
      <c r="D215" s="871"/>
      <c r="E215" s="863"/>
      <c r="F215" s="865" t="s">
        <v>248</v>
      </c>
      <c r="G215" s="867" t="str">
        <f>+IF('6 Valoración Control'!G214="","",'6 Valoración Control'!G214)</f>
        <v/>
      </c>
      <c r="H215" s="154" t="s">
        <v>243</v>
      </c>
      <c r="I215" s="152" t="str">
        <f>+IF('6 Valoración Control'!I214="","",'6 Valoración Control'!I214)</f>
        <v/>
      </c>
      <c r="J215" s="869"/>
      <c r="K215" s="871"/>
      <c r="L215" s="873"/>
      <c r="M215" s="194"/>
      <c r="N215" s="195"/>
      <c r="O215" s="73"/>
      <c r="P215" s="73"/>
      <c r="Q215" s="196"/>
      <c r="R215" s="197"/>
      <c r="S215" s="198"/>
      <c r="T215" s="195"/>
      <c r="U215" s="73"/>
      <c r="V215" s="123"/>
      <c r="W215" s="199"/>
    </row>
    <row r="216" spans="1:23" x14ac:dyDescent="0.25">
      <c r="A216" s="883"/>
      <c r="B216" s="867"/>
      <c r="C216" s="869"/>
      <c r="D216" s="871"/>
      <c r="E216" s="863"/>
      <c r="F216" s="865"/>
      <c r="G216" s="867"/>
      <c r="H216" s="154" t="s">
        <v>244</v>
      </c>
      <c r="I216" s="152" t="str">
        <f>+IF('6 Valoración Control'!I215="","",'6 Valoración Control'!I215)</f>
        <v/>
      </c>
      <c r="J216" s="869"/>
      <c r="K216" s="871"/>
      <c r="L216" s="873"/>
      <c r="M216" s="194"/>
      <c r="N216" s="195"/>
      <c r="O216" s="73"/>
      <c r="P216" s="73"/>
      <c r="Q216" s="196"/>
      <c r="R216" s="197"/>
      <c r="S216" s="198"/>
      <c r="T216" s="195"/>
      <c r="U216" s="73"/>
      <c r="V216" s="123"/>
      <c r="W216" s="199"/>
    </row>
    <row r="217" spans="1:23" x14ac:dyDescent="0.25">
      <c r="A217" s="883"/>
      <c r="B217" s="867"/>
      <c r="C217" s="869"/>
      <c r="D217" s="871"/>
      <c r="E217" s="863"/>
      <c r="F217" s="865"/>
      <c r="G217" s="867"/>
      <c r="H217" s="154" t="s">
        <v>245</v>
      </c>
      <c r="I217" s="152" t="str">
        <f>+IF('6 Valoración Control'!I216="","",'6 Valoración Control'!I216)</f>
        <v/>
      </c>
      <c r="J217" s="869"/>
      <c r="K217" s="871"/>
      <c r="L217" s="873"/>
      <c r="M217" s="194"/>
      <c r="N217" s="195"/>
      <c r="O217" s="73"/>
      <c r="P217" s="73"/>
      <c r="Q217" s="196"/>
      <c r="R217" s="197"/>
      <c r="S217" s="198"/>
      <c r="T217" s="195"/>
      <c r="U217" s="73"/>
      <c r="V217" s="123"/>
      <c r="W217" s="199"/>
    </row>
    <row r="218" spans="1:23" x14ac:dyDescent="0.25">
      <c r="A218" s="883"/>
      <c r="B218" s="867"/>
      <c r="C218" s="869"/>
      <c r="D218" s="871"/>
      <c r="E218" s="863"/>
      <c r="F218" s="865" t="s">
        <v>249</v>
      </c>
      <c r="G218" s="867" t="str">
        <f>+IF('6 Valoración Control'!G217="","",'6 Valoración Control'!G217)</f>
        <v/>
      </c>
      <c r="H218" s="154" t="s">
        <v>243</v>
      </c>
      <c r="I218" s="152" t="str">
        <f>+IF('6 Valoración Control'!I217="","",'6 Valoración Control'!I217)</f>
        <v/>
      </c>
      <c r="J218" s="869"/>
      <c r="K218" s="871"/>
      <c r="L218" s="873"/>
      <c r="M218" s="194"/>
      <c r="N218" s="195"/>
      <c r="O218" s="73"/>
      <c r="P218" s="73"/>
      <c r="Q218" s="196"/>
      <c r="R218" s="197"/>
      <c r="S218" s="198"/>
      <c r="T218" s="195"/>
      <c r="U218" s="73"/>
      <c r="V218" s="123"/>
      <c r="W218" s="199"/>
    </row>
    <row r="219" spans="1:23" x14ac:dyDescent="0.25">
      <c r="A219" s="883"/>
      <c r="B219" s="867"/>
      <c r="C219" s="869"/>
      <c r="D219" s="871"/>
      <c r="E219" s="863"/>
      <c r="F219" s="865"/>
      <c r="G219" s="867"/>
      <c r="H219" s="154" t="s">
        <v>244</v>
      </c>
      <c r="I219" s="152" t="str">
        <f>+IF('6 Valoración Control'!I218="","",'6 Valoración Control'!I218)</f>
        <v/>
      </c>
      <c r="J219" s="869"/>
      <c r="K219" s="871"/>
      <c r="L219" s="873"/>
      <c r="M219" s="194"/>
      <c r="N219" s="195"/>
      <c r="O219" s="73"/>
      <c r="P219" s="73"/>
      <c r="Q219" s="196"/>
      <c r="R219" s="197"/>
      <c r="S219" s="198"/>
      <c r="T219" s="195"/>
      <c r="U219" s="73"/>
      <c r="V219" s="123"/>
      <c r="W219" s="199"/>
    </row>
    <row r="220" spans="1:23" ht="12.75" thickBot="1" x14ac:dyDescent="0.3">
      <c r="A220" s="884"/>
      <c r="B220" s="881"/>
      <c r="C220" s="874"/>
      <c r="D220" s="875"/>
      <c r="E220" s="885"/>
      <c r="F220" s="880"/>
      <c r="G220" s="881"/>
      <c r="H220" s="155" t="s">
        <v>245</v>
      </c>
      <c r="I220" s="153" t="str">
        <f>+IF('6 Valoración Control'!I219="","",'6 Valoración Control'!I219)</f>
        <v/>
      </c>
      <c r="J220" s="874"/>
      <c r="K220" s="875"/>
      <c r="L220" s="876"/>
      <c r="M220" s="206"/>
      <c r="N220" s="207"/>
      <c r="O220" s="86"/>
      <c r="P220" s="86"/>
      <c r="Q220" s="208"/>
      <c r="R220" s="209"/>
      <c r="S220" s="210"/>
      <c r="T220" s="207"/>
      <c r="U220" s="86"/>
      <c r="V220" s="125"/>
      <c r="W220" s="211"/>
    </row>
    <row r="221" spans="1:23" x14ac:dyDescent="0.25">
      <c r="A221" s="882" t="str">
        <f>'2 Contexto e Identificación'!$A$24</f>
        <v>R13</v>
      </c>
      <c r="B221" s="866" t="str">
        <f>+'2 Contexto e Identificación'!$E$24</f>
        <v xml:space="preserve">  </v>
      </c>
      <c r="C221" s="868">
        <f>+'5 Mapa Calor Inherente'!$C$24</f>
        <v>0</v>
      </c>
      <c r="D221" s="870">
        <f>+'5 Mapa Calor Inherente'!$D$24</f>
        <v>0</v>
      </c>
      <c r="E221" s="862">
        <f>+'5 Mapa Calor Inherente'!$E$24</f>
        <v>0</v>
      </c>
      <c r="F221" s="864" t="s">
        <v>242</v>
      </c>
      <c r="G221" s="866" t="str">
        <f>+IF('6 Valoración Control'!G220="","",'6 Valoración Control'!G220)</f>
        <v/>
      </c>
      <c r="H221" s="156" t="s">
        <v>243</v>
      </c>
      <c r="I221" s="142" t="str">
        <f>+IF('6 Valoración Control'!I220="","",'6 Valoración Control'!I220)</f>
        <v/>
      </c>
      <c r="J221" s="868" t="str">
        <f>+'7 Mapa Calor Residual'!$C$23</f>
        <v/>
      </c>
      <c r="K221" s="870">
        <f>+'7 Mapa Calor Residual'!$D$23</f>
        <v>0</v>
      </c>
      <c r="L221" s="872">
        <f>+'7 Mapa Calor Residual'!$E$23</f>
        <v>0</v>
      </c>
      <c r="M221" s="212"/>
      <c r="N221" s="213"/>
      <c r="O221" s="93"/>
      <c r="P221" s="93"/>
      <c r="Q221" s="214"/>
      <c r="R221" s="215"/>
      <c r="S221" s="216"/>
      <c r="T221" s="213"/>
      <c r="U221" s="93"/>
      <c r="V221" s="121"/>
      <c r="W221" s="217"/>
    </row>
    <row r="222" spans="1:23" x14ac:dyDescent="0.25">
      <c r="A222" s="883"/>
      <c r="B222" s="867"/>
      <c r="C222" s="869"/>
      <c r="D222" s="871"/>
      <c r="E222" s="863"/>
      <c r="F222" s="865"/>
      <c r="G222" s="867"/>
      <c r="H222" s="154" t="s">
        <v>244</v>
      </c>
      <c r="I222" s="152" t="str">
        <f>+IF('6 Valoración Control'!I221="","",'6 Valoración Control'!I221)</f>
        <v/>
      </c>
      <c r="J222" s="869"/>
      <c r="K222" s="871"/>
      <c r="L222" s="873"/>
      <c r="M222" s="194"/>
      <c r="N222" s="195"/>
      <c r="O222" s="73"/>
      <c r="P222" s="73"/>
      <c r="Q222" s="196"/>
      <c r="R222" s="197"/>
      <c r="S222" s="198"/>
      <c r="T222" s="195"/>
      <c r="U222" s="73"/>
      <c r="V222" s="123"/>
      <c r="W222" s="199"/>
    </row>
    <row r="223" spans="1:23" x14ac:dyDescent="0.25">
      <c r="A223" s="883"/>
      <c r="B223" s="867"/>
      <c r="C223" s="869"/>
      <c r="D223" s="871"/>
      <c r="E223" s="863"/>
      <c r="F223" s="865"/>
      <c r="G223" s="867"/>
      <c r="H223" s="154" t="s">
        <v>245</v>
      </c>
      <c r="I223" s="152" t="str">
        <f>+IF('6 Valoración Control'!I222="","",'6 Valoración Control'!I222)</f>
        <v/>
      </c>
      <c r="J223" s="869"/>
      <c r="K223" s="871"/>
      <c r="L223" s="873"/>
      <c r="M223" s="194"/>
      <c r="N223" s="195"/>
      <c r="O223" s="73"/>
      <c r="P223" s="73"/>
      <c r="Q223" s="196"/>
      <c r="R223" s="197"/>
      <c r="S223" s="198"/>
      <c r="T223" s="195"/>
      <c r="U223" s="73"/>
      <c r="V223" s="123"/>
      <c r="W223" s="199"/>
    </row>
    <row r="224" spans="1:23" x14ac:dyDescent="0.25">
      <c r="A224" s="883"/>
      <c r="B224" s="867"/>
      <c r="C224" s="869"/>
      <c r="D224" s="871"/>
      <c r="E224" s="863"/>
      <c r="F224" s="865" t="s">
        <v>246</v>
      </c>
      <c r="G224" s="867" t="str">
        <f>+IF('6 Valoración Control'!G223="","",'6 Valoración Control'!G223)</f>
        <v/>
      </c>
      <c r="H224" s="154" t="s">
        <v>243</v>
      </c>
      <c r="I224" s="152" t="str">
        <f>+IF('6 Valoración Control'!I223="","",'6 Valoración Control'!I223)</f>
        <v/>
      </c>
      <c r="J224" s="869"/>
      <c r="K224" s="871"/>
      <c r="L224" s="873"/>
      <c r="M224" s="194"/>
      <c r="N224" s="195"/>
      <c r="O224" s="73"/>
      <c r="P224" s="73"/>
      <c r="Q224" s="196"/>
      <c r="R224" s="197"/>
      <c r="S224" s="198"/>
      <c r="T224" s="195"/>
      <c r="U224" s="73"/>
      <c r="V224" s="123"/>
      <c r="W224" s="199"/>
    </row>
    <row r="225" spans="1:23" x14ac:dyDescent="0.25">
      <c r="A225" s="883"/>
      <c r="B225" s="867"/>
      <c r="C225" s="869"/>
      <c r="D225" s="871"/>
      <c r="E225" s="863"/>
      <c r="F225" s="865"/>
      <c r="G225" s="867"/>
      <c r="H225" s="154" t="s">
        <v>244</v>
      </c>
      <c r="I225" s="152" t="str">
        <f>+IF('6 Valoración Control'!I224="","",'6 Valoración Control'!I224)</f>
        <v/>
      </c>
      <c r="J225" s="869"/>
      <c r="K225" s="871"/>
      <c r="L225" s="873"/>
      <c r="M225" s="194"/>
      <c r="N225" s="195"/>
      <c r="O225" s="73"/>
      <c r="P225" s="73"/>
      <c r="Q225" s="196"/>
      <c r="R225" s="197"/>
      <c r="S225" s="198"/>
      <c r="T225" s="195"/>
      <c r="U225" s="73"/>
      <c r="V225" s="123"/>
      <c r="W225" s="199"/>
    </row>
    <row r="226" spans="1:23" x14ac:dyDescent="0.25">
      <c r="A226" s="883"/>
      <c r="B226" s="867"/>
      <c r="C226" s="869"/>
      <c r="D226" s="871"/>
      <c r="E226" s="863"/>
      <c r="F226" s="865"/>
      <c r="G226" s="867"/>
      <c r="H226" s="154" t="s">
        <v>245</v>
      </c>
      <c r="I226" s="152" t="str">
        <f>+IF('6 Valoración Control'!I225="","",'6 Valoración Control'!I225)</f>
        <v/>
      </c>
      <c r="J226" s="869"/>
      <c r="K226" s="871"/>
      <c r="L226" s="873"/>
      <c r="M226" s="194"/>
      <c r="N226" s="195"/>
      <c r="O226" s="73"/>
      <c r="P226" s="73"/>
      <c r="Q226" s="196"/>
      <c r="R226" s="197"/>
      <c r="S226" s="198"/>
      <c r="T226" s="195"/>
      <c r="U226" s="73"/>
      <c r="V226" s="123"/>
      <c r="W226" s="199"/>
    </row>
    <row r="227" spans="1:23" x14ac:dyDescent="0.25">
      <c r="A227" s="883"/>
      <c r="B227" s="867"/>
      <c r="C227" s="869"/>
      <c r="D227" s="871"/>
      <c r="E227" s="863"/>
      <c r="F227" s="865" t="s">
        <v>247</v>
      </c>
      <c r="G227" s="867" t="str">
        <f>+IF('6 Valoración Control'!G226="","",'6 Valoración Control'!G226)</f>
        <v/>
      </c>
      <c r="H227" s="154" t="s">
        <v>243</v>
      </c>
      <c r="I227" s="152" t="str">
        <f>+IF('6 Valoración Control'!I226="","",'6 Valoración Control'!I226)</f>
        <v/>
      </c>
      <c r="J227" s="869"/>
      <c r="K227" s="871"/>
      <c r="L227" s="873"/>
      <c r="M227" s="194"/>
      <c r="N227" s="195"/>
      <c r="O227" s="73"/>
      <c r="P227" s="73"/>
      <c r="Q227" s="196"/>
      <c r="R227" s="197"/>
      <c r="S227" s="198"/>
      <c r="T227" s="195"/>
      <c r="U227" s="73"/>
      <c r="V227" s="123"/>
      <c r="W227" s="199"/>
    </row>
    <row r="228" spans="1:23" x14ac:dyDescent="0.25">
      <c r="A228" s="883"/>
      <c r="B228" s="867"/>
      <c r="C228" s="869"/>
      <c r="D228" s="871"/>
      <c r="E228" s="863"/>
      <c r="F228" s="865"/>
      <c r="G228" s="867"/>
      <c r="H228" s="154" t="s">
        <v>244</v>
      </c>
      <c r="I228" s="152" t="str">
        <f>+IF('6 Valoración Control'!I227="","",'6 Valoración Control'!I227)</f>
        <v/>
      </c>
      <c r="J228" s="869"/>
      <c r="K228" s="871"/>
      <c r="L228" s="873"/>
      <c r="M228" s="194"/>
      <c r="N228" s="195"/>
      <c r="O228" s="73"/>
      <c r="P228" s="73"/>
      <c r="Q228" s="196"/>
      <c r="R228" s="197"/>
      <c r="S228" s="198"/>
      <c r="T228" s="195"/>
      <c r="U228" s="73"/>
      <c r="V228" s="123"/>
      <c r="W228" s="199"/>
    </row>
    <row r="229" spans="1:23" x14ac:dyDescent="0.25">
      <c r="A229" s="883"/>
      <c r="B229" s="867"/>
      <c r="C229" s="869"/>
      <c r="D229" s="871"/>
      <c r="E229" s="863"/>
      <c r="F229" s="865"/>
      <c r="G229" s="867"/>
      <c r="H229" s="154" t="s">
        <v>245</v>
      </c>
      <c r="I229" s="152" t="str">
        <f>+IF('6 Valoración Control'!I228="","",'6 Valoración Control'!I228)</f>
        <v/>
      </c>
      <c r="J229" s="869"/>
      <c r="K229" s="871"/>
      <c r="L229" s="873"/>
      <c r="M229" s="194"/>
      <c r="N229" s="195"/>
      <c r="O229" s="73"/>
      <c r="P229" s="73"/>
      <c r="Q229" s="196"/>
      <c r="R229" s="197"/>
      <c r="S229" s="198"/>
      <c r="T229" s="195"/>
      <c r="U229" s="73"/>
      <c r="V229" s="123"/>
      <c r="W229" s="199"/>
    </row>
    <row r="230" spans="1:23" x14ac:dyDescent="0.25">
      <c r="A230" s="883"/>
      <c r="B230" s="867"/>
      <c r="C230" s="869"/>
      <c r="D230" s="871"/>
      <c r="E230" s="863"/>
      <c r="F230" s="865" t="s">
        <v>248</v>
      </c>
      <c r="G230" s="867" t="str">
        <f>+IF('6 Valoración Control'!G229="","",'6 Valoración Control'!G229)</f>
        <v/>
      </c>
      <c r="H230" s="154" t="s">
        <v>243</v>
      </c>
      <c r="I230" s="152" t="str">
        <f>+IF('6 Valoración Control'!I229="","",'6 Valoración Control'!I229)</f>
        <v/>
      </c>
      <c r="J230" s="869"/>
      <c r="K230" s="871"/>
      <c r="L230" s="873"/>
      <c r="M230" s="194"/>
      <c r="N230" s="195"/>
      <c r="O230" s="73"/>
      <c r="P230" s="73"/>
      <c r="Q230" s="196"/>
      <c r="R230" s="197"/>
      <c r="S230" s="198"/>
      <c r="T230" s="195"/>
      <c r="U230" s="73"/>
      <c r="V230" s="123"/>
      <c r="W230" s="199"/>
    </row>
    <row r="231" spans="1:23" x14ac:dyDescent="0.25">
      <c r="A231" s="883"/>
      <c r="B231" s="867"/>
      <c r="C231" s="869"/>
      <c r="D231" s="871"/>
      <c r="E231" s="863"/>
      <c r="F231" s="865"/>
      <c r="G231" s="867"/>
      <c r="H231" s="154" t="s">
        <v>244</v>
      </c>
      <c r="I231" s="152" t="str">
        <f>+IF('6 Valoración Control'!I230="","",'6 Valoración Control'!I230)</f>
        <v/>
      </c>
      <c r="J231" s="869"/>
      <c r="K231" s="871"/>
      <c r="L231" s="873"/>
      <c r="M231" s="194"/>
      <c r="N231" s="195"/>
      <c r="O231" s="73"/>
      <c r="P231" s="73"/>
      <c r="Q231" s="196"/>
      <c r="R231" s="197"/>
      <c r="S231" s="198"/>
      <c r="T231" s="195"/>
      <c r="U231" s="73"/>
      <c r="V231" s="123"/>
      <c r="W231" s="199"/>
    </row>
    <row r="232" spans="1:23" x14ac:dyDescent="0.25">
      <c r="A232" s="883"/>
      <c r="B232" s="867"/>
      <c r="C232" s="869"/>
      <c r="D232" s="871"/>
      <c r="E232" s="863"/>
      <c r="F232" s="865"/>
      <c r="G232" s="867"/>
      <c r="H232" s="154" t="s">
        <v>245</v>
      </c>
      <c r="I232" s="152" t="str">
        <f>+IF('6 Valoración Control'!I231="","",'6 Valoración Control'!I231)</f>
        <v/>
      </c>
      <c r="J232" s="869"/>
      <c r="K232" s="871"/>
      <c r="L232" s="873"/>
      <c r="M232" s="194"/>
      <c r="N232" s="195"/>
      <c r="O232" s="73"/>
      <c r="P232" s="73"/>
      <c r="Q232" s="196"/>
      <c r="R232" s="197"/>
      <c r="S232" s="198"/>
      <c r="T232" s="195"/>
      <c r="U232" s="73"/>
      <c r="V232" s="123"/>
      <c r="W232" s="199"/>
    </row>
    <row r="233" spans="1:23" x14ac:dyDescent="0.25">
      <c r="A233" s="883"/>
      <c r="B233" s="867"/>
      <c r="C233" s="869"/>
      <c r="D233" s="871"/>
      <c r="E233" s="863"/>
      <c r="F233" s="865" t="s">
        <v>249</v>
      </c>
      <c r="G233" s="867" t="str">
        <f>+IF('6 Valoración Control'!G232="","",'6 Valoración Control'!G232)</f>
        <v/>
      </c>
      <c r="H233" s="154" t="s">
        <v>243</v>
      </c>
      <c r="I233" s="152" t="str">
        <f>+IF('6 Valoración Control'!I232="","",'6 Valoración Control'!I232)</f>
        <v/>
      </c>
      <c r="J233" s="869"/>
      <c r="K233" s="871"/>
      <c r="L233" s="873"/>
      <c r="M233" s="194"/>
      <c r="N233" s="195"/>
      <c r="O233" s="73"/>
      <c r="P233" s="73"/>
      <c r="Q233" s="196"/>
      <c r="R233" s="197"/>
      <c r="S233" s="198"/>
      <c r="T233" s="195"/>
      <c r="U233" s="73"/>
      <c r="V233" s="123"/>
      <c r="W233" s="199"/>
    </row>
    <row r="234" spans="1:23" x14ac:dyDescent="0.25">
      <c r="A234" s="883"/>
      <c r="B234" s="867"/>
      <c r="C234" s="869"/>
      <c r="D234" s="871"/>
      <c r="E234" s="863"/>
      <c r="F234" s="865"/>
      <c r="G234" s="867"/>
      <c r="H234" s="154" t="s">
        <v>244</v>
      </c>
      <c r="I234" s="152" t="str">
        <f>+IF('6 Valoración Control'!I233="","",'6 Valoración Control'!I233)</f>
        <v/>
      </c>
      <c r="J234" s="869"/>
      <c r="K234" s="871"/>
      <c r="L234" s="873"/>
      <c r="M234" s="194"/>
      <c r="N234" s="195"/>
      <c r="O234" s="73"/>
      <c r="P234" s="73"/>
      <c r="Q234" s="196"/>
      <c r="R234" s="197"/>
      <c r="S234" s="198"/>
      <c r="T234" s="195"/>
      <c r="U234" s="73"/>
      <c r="V234" s="123"/>
      <c r="W234" s="199"/>
    </row>
    <row r="235" spans="1:23" ht="12.75" thickBot="1" x14ac:dyDescent="0.3">
      <c r="A235" s="884"/>
      <c r="B235" s="881"/>
      <c r="C235" s="874"/>
      <c r="D235" s="875"/>
      <c r="E235" s="885"/>
      <c r="F235" s="880"/>
      <c r="G235" s="881"/>
      <c r="H235" s="155" t="s">
        <v>245</v>
      </c>
      <c r="I235" s="153" t="str">
        <f>+IF('6 Valoración Control'!I234="","",'6 Valoración Control'!I234)</f>
        <v/>
      </c>
      <c r="J235" s="874"/>
      <c r="K235" s="875"/>
      <c r="L235" s="876"/>
      <c r="M235" s="206"/>
      <c r="N235" s="207"/>
      <c r="O235" s="86"/>
      <c r="P235" s="86"/>
      <c r="Q235" s="208"/>
      <c r="R235" s="209"/>
      <c r="S235" s="210"/>
      <c r="T235" s="207"/>
      <c r="U235" s="86"/>
      <c r="V235" s="125"/>
      <c r="W235" s="211"/>
    </row>
    <row r="236" spans="1:23" x14ac:dyDescent="0.25">
      <c r="A236" s="882" t="str">
        <f>'2 Contexto e Identificación'!$A$25</f>
        <v>R14</v>
      </c>
      <c r="B236" s="866" t="str">
        <f>+'2 Contexto e Identificación'!$E$25</f>
        <v xml:space="preserve">  </v>
      </c>
      <c r="C236" s="868">
        <f>+'5 Mapa Calor Inherente'!$C$25</f>
        <v>0</v>
      </c>
      <c r="D236" s="870">
        <f>+'5 Mapa Calor Inherente'!$D$25</f>
        <v>0</v>
      </c>
      <c r="E236" s="862">
        <f>+'5 Mapa Calor Inherente'!$E$25</f>
        <v>0</v>
      </c>
      <c r="F236" s="864" t="s">
        <v>242</v>
      </c>
      <c r="G236" s="866" t="str">
        <f>+IF('6 Valoración Control'!G235="","",'6 Valoración Control'!G235)</f>
        <v/>
      </c>
      <c r="H236" s="156" t="s">
        <v>243</v>
      </c>
      <c r="I236" s="142" t="str">
        <f>+IF('6 Valoración Control'!I235="","",'6 Valoración Control'!I235)</f>
        <v/>
      </c>
      <c r="J236" s="868" t="str">
        <f>+'7 Mapa Calor Residual'!$C$24</f>
        <v/>
      </c>
      <c r="K236" s="870">
        <f>+'7 Mapa Calor Residual'!$D$24</f>
        <v>0</v>
      </c>
      <c r="L236" s="872">
        <f>+'7 Mapa Calor Residual'!$E$24</f>
        <v>0</v>
      </c>
      <c r="M236" s="212"/>
      <c r="N236" s="213"/>
      <c r="O236" s="93"/>
      <c r="P236" s="93"/>
      <c r="Q236" s="214"/>
      <c r="R236" s="215"/>
      <c r="S236" s="216"/>
      <c r="T236" s="213"/>
      <c r="U236" s="93"/>
      <c r="V236" s="121"/>
      <c r="W236" s="217"/>
    </row>
    <row r="237" spans="1:23" x14ac:dyDescent="0.25">
      <c r="A237" s="883"/>
      <c r="B237" s="867"/>
      <c r="C237" s="869"/>
      <c r="D237" s="871"/>
      <c r="E237" s="863"/>
      <c r="F237" s="865"/>
      <c r="G237" s="867"/>
      <c r="H237" s="154" t="s">
        <v>244</v>
      </c>
      <c r="I237" s="152" t="str">
        <f>+IF('6 Valoración Control'!I236="","",'6 Valoración Control'!I236)</f>
        <v/>
      </c>
      <c r="J237" s="869"/>
      <c r="K237" s="871"/>
      <c r="L237" s="873"/>
      <c r="M237" s="194"/>
      <c r="N237" s="195"/>
      <c r="O237" s="73"/>
      <c r="P237" s="73"/>
      <c r="Q237" s="196"/>
      <c r="R237" s="197"/>
      <c r="S237" s="198"/>
      <c r="T237" s="195"/>
      <c r="U237" s="73"/>
      <c r="V237" s="123"/>
      <c r="W237" s="199"/>
    </row>
    <row r="238" spans="1:23" x14ac:dyDescent="0.25">
      <c r="A238" s="883"/>
      <c r="B238" s="867"/>
      <c r="C238" s="869"/>
      <c r="D238" s="871"/>
      <c r="E238" s="863"/>
      <c r="F238" s="865"/>
      <c r="G238" s="867"/>
      <c r="H238" s="154" t="s">
        <v>245</v>
      </c>
      <c r="I238" s="152" t="str">
        <f>+IF('6 Valoración Control'!I237="","",'6 Valoración Control'!I237)</f>
        <v/>
      </c>
      <c r="J238" s="869"/>
      <c r="K238" s="871"/>
      <c r="L238" s="873"/>
      <c r="M238" s="194"/>
      <c r="N238" s="195"/>
      <c r="O238" s="73"/>
      <c r="P238" s="73"/>
      <c r="Q238" s="196"/>
      <c r="R238" s="197"/>
      <c r="S238" s="198"/>
      <c r="T238" s="195"/>
      <c r="U238" s="73"/>
      <c r="V238" s="123"/>
      <c r="W238" s="199"/>
    </row>
    <row r="239" spans="1:23" x14ac:dyDescent="0.25">
      <c r="A239" s="883"/>
      <c r="B239" s="867"/>
      <c r="C239" s="869"/>
      <c r="D239" s="871"/>
      <c r="E239" s="863"/>
      <c r="F239" s="865" t="s">
        <v>246</v>
      </c>
      <c r="G239" s="867" t="str">
        <f>+IF('6 Valoración Control'!G238="","",'6 Valoración Control'!G238)</f>
        <v/>
      </c>
      <c r="H239" s="154" t="s">
        <v>243</v>
      </c>
      <c r="I239" s="152" t="str">
        <f>+IF('6 Valoración Control'!I238="","",'6 Valoración Control'!I238)</f>
        <v/>
      </c>
      <c r="J239" s="869"/>
      <c r="K239" s="871"/>
      <c r="L239" s="873"/>
      <c r="M239" s="194"/>
      <c r="N239" s="195"/>
      <c r="O239" s="73"/>
      <c r="P239" s="73"/>
      <c r="Q239" s="196"/>
      <c r="R239" s="197"/>
      <c r="S239" s="198"/>
      <c r="T239" s="195"/>
      <c r="U239" s="73"/>
      <c r="V239" s="123"/>
      <c r="W239" s="199"/>
    </row>
    <row r="240" spans="1:23" x14ac:dyDescent="0.25">
      <c r="A240" s="883"/>
      <c r="B240" s="867"/>
      <c r="C240" s="869"/>
      <c r="D240" s="871"/>
      <c r="E240" s="863"/>
      <c r="F240" s="865"/>
      <c r="G240" s="867"/>
      <c r="H240" s="154" t="s">
        <v>244</v>
      </c>
      <c r="I240" s="152" t="str">
        <f>+IF('6 Valoración Control'!I239="","",'6 Valoración Control'!I239)</f>
        <v/>
      </c>
      <c r="J240" s="869"/>
      <c r="K240" s="871"/>
      <c r="L240" s="873"/>
      <c r="M240" s="194"/>
      <c r="N240" s="195"/>
      <c r="O240" s="73"/>
      <c r="P240" s="73"/>
      <c r="Q240" s="196"/>
      <c r="R240" s="197"/>
      <c r="S240" s="198"/>
      <c r="T240" s="195"/>
      <c r="U240" s="73"/>
      <c r="V240" s="123"/>
      <c r="W240" s="199"/>
    </row>
    <row r="241" spans="1:23" x14ac:dyDescent="0.25">
      <c r="A241" s="883"/>
      <c r="B241" s="867"/>
      <c r="C241" s="869"/>
      <c r="D241" s="871"/>
      <c r="E241" s="863"/>
      <c r="F241" s="865"/>
      <c r="G241" s="867"/>
      <c r="H241" s="154" t="s">
        <v>245</v>
      </c>
      <c r="I241" s="152" t="str">
        <f>+IF('6 Valoración Control'!I240="","",'6 Valoración Control'!I240)</f>
        <v/>
      </c>
      <c r="J241" s="869"/>
      <c r="K241" s="871"/>
      <c r="L241" s="873"/>
      <c r="M241" s="194"/>
      <c r="N241" s="195"/>
      <c r="O241" s="73"/>
      <c r="P241" s="73"/>
      <c r="Q241" s="196"/>
      <c r="R241" s="197"/>
      <c r="S241" s="198"/>
      <c r="T241" s="195"/>
      <c r="U241" s="73"/>
      <c r="V241" s="123"/>
      <c r="W241" s="199"/>
    </row>
    <row r="242" spans="1:23" x14ac:dyDescent="0.25">
      <c r="A242" s="883"/>
      <c r="B242" s="867"/>
      <c r="C242" s="869"/>
      <c r="D242" s="871"/>
      <c r="E242" s="863"/>
      <c r="F242" s="865" t="s">
        <v>247</v>
      </c>
      <c r="G242" s="867" t="str">
        <f>+IF('6 Valoración Control'!G241="","",'6 Valoración Control'!G241)</f>
        <v/>
      </c>
      <c r="H242" s="154" t="s">
        <v>243</v>
      </c>
      <c r="I242" s="152" t="str">
        <f>+IF('6 Valoración Control'!I241="","",'6 Valoración Control'!I241)</f>
        <v/>
      </c>
      <c r="J242" s="869"/>
      <c r="K242" s="871"/>
      <c r="L242" s="873"/>
      <c r="M242" s="194"/>
      <c r="N242" s="195"/>
      <c r="O242" s="73"/>
      <c r="P242" s="73"/>
      <c r="Q242" s="196"/>
      <c r="R242" s="197"/>
      <c r="S242" s="198"/>
      <c r="T242" s="195"/>
      <c r="U242" s="73"/>
      <c r="V242" s="123"/>
      <c r="W242" s="199"/>
    </row>
    <row r="243" spans="1:23" x14ac:dyDescent="0.25">
      <c r="A243" s="883"/>
      <c r="B243" s="867"/>
      <c r="C243" s="869"/>
      <c r="D243" s="871"/>
      <c r="E243" s="863"/>
      <c r="F243" s="865"/>
      <c r="G243" s="867"/>
      <c r="H243" s="154" t="s">
        <v>244</v>
      </c>
      <c r="I243" s="152" t="str">
        <f>+IF('6 Valoración Control'!I242="","",'6 Valoración Control'!I242)</f>
        <v/>
      </c>
      <c r="J243" s="869"/>
      <c r="K243" s="871"/>
      <c r="L243" s="873"/>
      <c r="M243" s="194"/>
      <c r="N243" s="195"/>
      <c r="O243" s="73"/>
      <c r="P243" s="73"/>
      <c r="Q243" s="196"/>
      <c r="R243" s="197"/>
      <c r="S243" s="198"/>
      <c r="T243" s="195"/>
      <c r="U243" s="73"/>
      <c r="V243" s="123"/>
      <c r="W243" s="199"/>
    </row>
    <row r="244" spans="1:23" x14ac:dyDescent="0.25">
      <c r="A244" s="883"/>
      <c r="B244" s="867"/>
      <c r="C244" s="869"/>
      <c r="D244" s="871"/>
      <c r="E244" s="863"/>
      <c r="F244" s="865"/>
      <c r="G244" s="867"/>
      <c r="H244" s="154" t="s">
        <v>245</v>
      </c>
      <c r="I244" s="152" t="str">
        <f>+IF('6 Valoración Control'!I243="","",'6 Valoración Control'!I243)</f>
        <v/>
      </c>
      <c r="J244" s="869"/>
      <c r="K244" s="871"/>
      <c r="L244" s="873"/>
      <c r="M244" s="194"/>
      <c r="N244" s="195"/>
      <c r="O244" s="73"/>
      <c r="P244" s="73"/>
      <c r="Q244" s="196"/>
      <c r="R244" s="197"/>
      <c r="S244" s="198"/>
      <c r="T244" s="195"/>
      <c r="U244" s="73"/>
      <c r="V244" s="123"/>
      <c r="W244" s="199"/>
    </row>
    <row r="245" spans="1:23" x14ac:dyDescent="0.25">
      <c r="A245" s="883"/>
      <c r="B245" s="867"/>
      <c r="C245" s="869"/>
      <c r="D245" s="871"/>
      <c r="E245" s="863"/>
      <c r="F245" s="865" t="s">
        <v>248</v>
      </c>
      <c r="G245" s="867" t="str">
        <f>+IF('6 Valoración Control'!G244="","",'6 Valoración Control'!G244)</f>
        <v/>
      </c>
      <c r="H245" s="154" t="s">
        <v>243</v>
      </c>
      <c r="I245" s="152" t="str">
        <f>+IF('6 Valoración Control'!I244="","",'6 Valoración Control'!I244)</f>
        <v/>
      </c>
      <c r="J245" s="869"/>
      <c r="K245" s="871"/>
      <c r="L245" s="873"/>
      <c r="M245" s="194"/>
      <c r="N245" s="195"/>
      <c r="O245" s="73"/>
      <c r="P245" s="73"/>
      <c r="Q245" s="196"/>
      <c r="R245" s="197"/>
      <c r="S245" s="198"/>
      <c r="T245" s="195"/>
      <c r="U245" s="73"/>
      <c r="V245" s="123"/>
      <c r="W245" s="199"/>
    </row>
    <row r="246" spans="1:23" x14ac:dyDescent="0.25">
      <c r="A246" s="883"/>
      <c r="B246" s="867"/>
      <c r="C246" s="869"/>
      <c r="D246" s="871"/>
      <c r="E246" s="863"/>
      <c r="F246" s="865"/>
      <c r="G246" s="867"/>
      <c r="H246" s="154" t="s">
        <v>244</v>
      </c>
      <c r="I246" s="152" t="str">
        <f>+IF('6 Valoración Control'!I245="","",'6 Valoración Control'!I245)</f>
        <v/>
      </c>
      <c r="J246" s="869"/>
      <c r="K246" s="871"/>
      <c r="L246" s="873"/>
      <c r="M246" s="194"/>
      <c r="N246" s="195"/>
      <c r="O246" s="73"/>
      <c r="P246" s="73"/>
      <c r="Q246" s="196"/>
      <c r="R246" s="197"/>
      <c r="S246" s="198"/>
      <c r="T246" s="195"/>
      <c r="U246" s="73"/>
      <c r="V246" s="123"/>
      <c r="W246" s="199"/>
    </row>
    <row r="247" spans="1:23" x14ac:dyDescent="0.25">
      <c r="A247" s="883"/>
      <c r="B247" s="867"/>
      <c r="C247" s="869"/>
      <c r="D247" s="871"/>
      <c r="E247" s="863"/>
      <c r="F247" s="865"/>
      <c r="G247" s="867"/>
      <c r="H247" s="154" t="s">
        <v>245</v>
      </c>
      <c r="I247" s="152" t="str">
        <f>+IF('6 Valoración Control'!I246="","",'6 Valoración Control'!I246)</f>
        <v/>
      </c>
      <c r="J247" s="869"/>
      <c r="K247" s="871"/>
      <c r="L247" s="873"/>
      <c r="M247" s="194"/>
      <c r="N247" s="195"/>
      <c r="O247" s="73"/>
      <c r="P247" s="73"/>
      <c r="Q247" s="196"/>
      <c r="R247" s="197"/>
      <c r="S247" s="198"/>
      <c r="T247" s="195"/>
      <c r="U247" s="73"/>
      <c r="V247" s="123"/>
      <c r="W247" s="199"/>
    </row>
    <row r="248" spans="1:23" x14ac:dyDescent="0.25">
      <c r="A248" s="883"/>
      <c r="B248" s="867"/>
      <c r="C248" s="869"/>
      <c r="D248" s="871"/>
      <c r="E248" s="863"/>
      <c r="F248" s="865" t="s">
        <v>249</v>
      </c>
      <c r="G248" s="867" t="str">
        <f>+IF('6 Valoración Control'!G247="","",'6 Valoración Control'!G247)</f>
        <v/>
      </c>
      <c r="H248" s="154" t="s">
        <v>243</v>
      </c>
      <c r="I248" s="152" t="str">
        <f>+IF('6 Valoración Control'!I247="","",'6 Valoración Control'!I247)</f>
        <v/>
      </c>
      <c r="J248" s="869"/>
      <c r="K248" s="871"/>
      <c r="L248" s="873"/>
      <c r="M248" s="194"/>
      <c r="N248" s="195"/>
      <c r="O248" s="73"/>
      <c r="P248" s="73"/>
      <c r="Q248" s="196"/>
      <c r="R248" s="197"/>
      <c r="S248" s="198"/>
      <c r="T248" s="195"/>
      <c r="U248" s="73"/>
      <c r="V248" s="123"/>
      <c r="W248" s="199"/>
    </row>
    <row r="249" spans="1:23" x14ac:dyDescent="0.25">
      <c r="A249" s="883"/>
      <c r="B249" s="867"/>
      <c r="C249" s="869"/>
      <c r="D249" s="871"/>
      <c r="E249" s="863"/>
      <c r="F249" s="865"/>
      <c r="G249" s="867"/>
      <c r="H249" s="154" t="s">
        <v>244</v>
      </c>
      <c r="I249" s="152" t="str">
        <f>+IF('6 Valoración Control'!I248="","",'6 Valoración Control'!I248)</f>
        <v/>
      </c>
      <c r="J249" s="869"/>
      <c r="K249" s="871"/>
      <c r="L249" s="873"/>
      <c r="M249" s="194"/>
      <c r="N249" s="195"/>
      <c r="O249" s="73"/>
      <c r="P249" s="73"/>
      <c r="Q249" s="196"/>
      <c r="R249" s="197"/>
      <c r="S249" s="198"/>
      <c r="T249" s="195"/>
      <c r="U249" s="73"/>
      <c r="V249" s="123"/>
      <c r="W249" s="199"/>
    </row>
    <row r="250" spans="1:23" ht="12.75" thickBot="1" x14ac:dyDescent="0.3">
      <c r="A250" s="884"/>
      <c r="B250" s="881"/>
      <c r="C250" s="874"/>
      <c r="D250" s="875"/>
      <c r="E250" s="885"/>
      <c r="F250" s="880"/>
      <c r="G250" s="881"/>
      <c r="H250" s="155" t="s">
        <v>245</v>
      </c>
      <c r="I250" s="153" t="str">
        <f>+IF('6 Valoración Control'!I249="","",'6 Valoración Control'!I249)</f>
        <v/>
      </c>
      <c r="J250" s="874"/>
      <c r="K250" s="875"/>
      <c r="L250" s="876"/>
      <c r="M250" s="206"/>
      <c r="N250" s="207"/>
      <c r="O250" s="86"/>
      <c r="P250" s="86"/>
      <c r="Q250" s="208"/>
      <c r="R250" s="209"/>
      <c r="S250" s="210"/>
      <c r="T250" s="207"/>
      <c r="U250" s="86"/>
      <c r="V250" s="125"/>
      <c r="W250" s="211"/>
    </row>
    <row r="251" spans="1:23" x14ac:dyDescent="0.25">
      <c r="A251" s="882" t="str">
        <f>'2 Contexto e Identificación'!$A$26</f>
        <v>R15</v>
      </c>
      <c r="B251" s="866" t="str">
        <f>+'2 Contexto e Identificación'!$E$26</f>
        <v xml:space="preserve">  </v>
      </c>
      <c r="C251" s="868">
        <f>+'5 Mapa Calor Inherente'!$C$26</f>
        <v>0</v>
      </c>
      <c r="D251" s="870">
        <f>+'5 Mapa Calor Inherente'!$D$26</f>
        <v>0</v>
      </c>
      <c r="E251" s="862">
        <f>+'5 Mapa Calor Inherente'!$E$26</f>
        <v>0</v>
      </c>
      <c r="F251" s="864" t="s">
        <v>242</v>
      </c>
      <c r="G251" s="866" t="str">
        <f>+IF('6 Valoración Control'!G250="","",'6 Valoración Control'!G250)</f>
        <v/>
      </c>
      <c r="H251" s="156" t="s">
        <v>243</v>
      </c>
      <c r="I251" s="142" t="str">
        <f>+IF('6 Valoración Control'!I250="","",'6 Valoración Control'!I250)</f>
        <v/>
      </c>
      <c r="J251" s="868" t="str">
        <f>+'7 Mapa Calor Residual'!$C$25</f>
        <v/>
      </c>
      <c r="K251" s="870">
        <f>+'7 Mapa Calor Residual'!$D$25</f>
        <v>0</v>
      </c>
      <c r="L251" s="872">
        <f>+'7 Mapa Calor Residual'!$E$25</f>
        <v>0</v>
      </c>
      <c r="M251" s="212"/>
      <c r="N251" s="213"/>
      <c r="O251" s="93"/>
      <c r="P251" s="93"/>
      <c r="Q251" s="214"/>
      <c r="R251" s="215"/>
      <c r="S251" s="216"/>
      <c r="T251" s="213"/>
      <c r="U251" s="93"/>
      <c r="V251" s="121"/>
      <c r="W251" s="217"/>
    </row>
    <row r="252" spans="1:23" x14ac:dyDescent="0.25">
      <c r="A252" s="883"/>
      <c r="B252" s="867"/>
      <c r="C252" s="869"/>
      <c r="D252" s="871"/>
      <c r="E252" s="863"/>
      <c r="F252" s="865"/>
      <c r="G252" s="867"/>
      <c r="H252" s="154" t="s">
        <v>244</v>
      </c>
      <c r="I252" s="152" t="str">
        <f>+IF('6 Valoración Control'!I251="","",'6 Valoración Control'!I251)</f>
        <v/>
      </c>
      <c r="J252" s="869"/>
      <c r="K252" s="871"/>
      <c r="L252" s="873"/>
      <c r="M252" s="194"/>
      <c r="N252" s="195"/>
      <c r="O252" s="73"/>
      <c r="P252" s="73"/>
      <c r="Q252" s="196"/>
      <c r="R252" s="197"/>
      <c r="S252" s="198"/>
      <c r="T252" s="195"/>
      <c r="U252" s="73"/>
      <c r="V252" s="123"/>
      <c r="W252" s="199"/>
    </row>
    <row r="253" spans="1:23" x14ac:dyDescent="0.25">
      <c r="A253" s="883"/>
      <c r="B253" s="867"/>
      <c r="C253" s="869"/>
      <c r="D253" s="871"/>
      <c r="E253" s="863"/>
      <c r="F253" s="865"/>
      <c r="G253" s="867"/>
      <c r="H253" s="154" t="s">
        <v>245</v>
      </c>
      <c r="I253" s="152" t="str">
        <f>+IF('6 Valoración Control'!I252="","",'6 Valoración Control'!I252)</f>
        <v/>
      </c>
      <c r="J253" s="869"/>
      <c r="K253" s="871"/>
      <c r="L253" s="873"/>
      <c r="M253" s="194"/>
      <c r="N253" s="195"/>
      <c r="O253" s="73"/>
      <c r="P253" s="73"/>
      <c r="Q253" s="196"/>
      <c r="R253" s="197"/>
      <c r="S253" s="198"/>
      <c r="T253" s="195"/>
      <c r="U253" s="73"/>
      <c r="V253" s="123"/>
      <c r="W253" s="199"/>
    </row>
    <row r="254" spans="1:23" x14ac:dyDescent="0.25">
      <c r="A254" s="883"/>
      <c r="B254" s="867"/>
      <c r="C254" s="869"/>
      <c r="D254" s="871"/>
      <c r="E254" s="863"/>
      <c r="F254" s="865" t="s">
        <v>246</v>
      </c>
      <c r="G254" s="867" t="str">
        <f>+IF('6 Valoración Control'!G253="","",'6 Valoración Control'!G253)</f>
        <v/>
      </c>
      <c r="H254" s="154" t="s">
        <v>243</v>
      </c>
      <c r="I254" s="152" t="str">
        <f>+IF('6 Valoración Control'!I253="","",'6 Valoración Control'!I253)</f>
        <v/>
      </c>
      <c r="J254" s="869"/>
      <c r="K254" s="871"/>
      <c r="L254" s="873"/>
      <c r="M254" s="194"/>
      <c r="N254" s="195"/>
      <c r="O254" s="73"/>
      <c r="P254" s="73"/>
      <c r="Q254" s="196"/>
      <c r="R254" s="197"/>
      <c r="S254" s="198"/>
      <c r="T254" s="195"/>
      <c r="U254" s="73"/>
      <c r="V254" s="123"/>
      <c r="W254" s="199"/>
    </row>
    <row r="255" spans="1:23" x14ac:dyDescent="0.25">
      <c r="A255" s="883"/>
      <c r="B255" s="867"/>
      <c r="C255" s="869"/>
      <c r="D255" s="871"/>
      <c r="E255" s="863"/>
      <c r="F255" s="865"/>
      <c r="G255" s="867"/>
      <c r="H255" s="154" t="s">
        <v>244</v>
      </c>
      <c r="I255" s="152" t="str">
        <f>+IF('6 Valoración Control'!I254="","",'6 Valoración Control'!I254)</f>
        <v/>
      </c>
      <c r="J255" s="869"/>
      <c r="K255" s="871"/>
      <c r="L255" s="873"/>
      <c r="M255" s="194"/>
      <c r="N255" s="195"/>
      <c r="O255" s="73"/>
      <c r="P255" s="73"/>
      <c r="Q255" s="196"/>
      <c r="R255" s="197"/>
      <c r="S255" s="198"/>
      <c r="T255" s="195"/>
      <c r="U255" s="73"/>
      <c r="V255" s="123"/>
      <c r="W255" s="199"/>
    </row>
    <row r="256" spans="1:23" x14ac:dyDescent="0.25">
      <c r="A256" s="883"/>
      <c r="B256" s="867"/>
      <c r="C256" s="869"/>
      <c r="D256" s="871"/>
      <c r="E256" s="863"/>
      <c r="F256" s="865"/>
      <c r="G256" s="867"/>
      <c r="H256" s="154" t="s">
        <v>245</v>
      </c>
      <c r="I256" s="152" t="str">
        <f>+IF('6 Valoración Control'!I255="","",'6 Valoración Control'!I255)</f>
        <v/>
      </c>
      <c r="J256" s="869"/>
      <c r="K256" s="871"/>
      <c r="L256" s="873"/>
      <c r="M256" s="194"/>
      <c r="N256" s="195"/>
      <c r="O256" s="73"/>
      <c r="P256" s="73"/>
      <c r="Q256" s="196"/>
      <c r="R256" s="197"/>
      <c r="S256" s="198"/>
      <c r="T256" s="195"/>
      <c r="U256" s="73"/>
      <c r="V256" s="123"/>
      <c r="W256" s="199"/>
    </row>
    <row r="257" spans="1:23" x14ac:dyDescent="0.25">
      <c r="A257" s="883"/>
      <c r="B257" s="867"/>
      <c r="C257" s="869"/>
      <c r="D257" s="871"/>
      <c r="E257" s="863"/>
      <c r="F257" s="865" t="s">
        <v>247</v>
      </c>
      <c r="G257" s="867" t="str">
        <f>+IF('6 Valoración Control'!G256="","",'6 Valoración Control'!G256)</f>
        <v/>
      </c>
      <c r="H257" s="154" t="s">
        <v>243</v>
      </c>
      <c r="I257" s="152" t="str">
        <f>+IF('6 Valoración Control'!I256="","",'6 Valoración Control'!I256)</f>
        <v/>
      </c>
      <c r="J257" s="869"/>
      <c r="K257" s="871"/>
      <c r="L257" s="873"/>
      <c r="M257" s="194"/>
      <c r="N257" s="195"/>
      <c r="O257" s="73"/>
      <c r="P257" s="73"/>
      <c r="Q257" s="196"/>
      <c r="R257" s="197"/>
      <c r="S257" s="198"/>
      <c r="T257" s="195"/>
      <c r="U257" s="73"/>
      <c r="V257" s="123"/>
      <c r="W257" s="199"/>
    </row>
    <row r="258" spans="1:23" x14ac:dyDescent="0.25">
      <c r="A258" s="883"/>
      <c r="B258" s="867"/>
      <c r="C258" s="869"/>
      <c r="D258" s="871"/>
      <c r="E258" s="863"/>
      <c r="F258" s="865"/>
      <c r="G258" s="867"/>
      <c r="H258" s="154" t="s">
        <v>244</v>
      </c>
      <c r="I258" s="152" t="str">
        <f>+IF('6 Valoración Control'!I257="","",'6 Valoración Control'!I257)</f>
        <v/>
      </c>
      <c r="J258" s="869"/>
      <c r="K258" s="871"/>
      <c r="L258" s="873"/>
      <c r="M258" s="194"/>
      <c r="N258" s="195"/>
      <c r="O258" s="73"/>
      <c r="P258" s="73"/>
      <c r="Q258" s="196"/>
      <c r="R258" s="197"/>
      <c r="S258" s="198"/>
      <c r="T258" s="195"/>
      <c r="U258" s="73"/>
      <c r="V258" s="123"/>
      <c r="W258" s="199"/>
    </row>
    <row r="259" spans="1:23" x14ac:dyDescent="0.25">
      <c r="A259" s="883"/>
      <c r="B259" s="867"/>
      <c r="C259" s="869"/>
      <c r="D259" s="871"/>
      <c r="E259" s="863"/>
      <c r="F259" s="865"/>
      <c r="G259" s="867"/>
      <c r="H259" s="154" t="s">
        <v>245</v>
      </c>
      <c r="I259" s="152" t="str">
        <f>+IF('6 Valoración Control'!I258="","",'6 Valoración Control'!I258)</f>
        <v/>
      </c>
      <c r="J259" s="869"/>
      <c r="K259" s="871"/>
      <c r="L259" s="873"/>
      <c r="M259" s="194"/>
      <c r="N259" s="195"/>
      <c r="O259" s="73"/>
      <c r="P259" s="73"/>
      <c r="Q259" s="196"/>
      <c r="R259" s="197"/>
      <c r="S259" s="198"/>
      <c r="T259" s="195"/>
      <c r="U259" s="73"/>
      <c r="V259" s="123"/>
      <c r="W259" s="199"/>
    </row>
    <row r="260" spans="1:23" x14ac:dyDescent="0.25">
      <c r="A260" s="883"/>
      <c r="B260" s="867"/>
      <c r="C260" s="869"/>
      <c r="D260" s="871"/>
      <c r="E260" s="863"/>
      <c r="F260" s="865" t="s">
        <v>248</v>
      </c>
      <c r="G260" s="867" t="str">
        <f>+IF('6 Valoración Control'!G259="","",'6 Valoración Control'!G259)</f>
        <v/>
      </c>
      <c r="H260" s="154" t="s">
        <v>243</v>
      </c>
      <c r="I260" s="152" t="str">
        <f>+IF('6 Valoración Control'!I259="","",'6 Valoración Control'!I259)</f>
        <v/>
      </c>
      <c r="J260" s="869"/>
      <c r="K260" s="871"/>
      <c r="L260" s="873"/>
      <c r="M260" s="194"/>
      <c r="N260" s="195"/>
      <c r="O260" s="73"/>
      <c r="P260" s="73"/>
      <c r="Q260" s="196"/>
      <c r="R260" s="197"/>
      <c r="S260" s="198"/>
      <c r="T260" s="195"/>
      <c r="U260" s="73"/>
      <c r="V260" s="123"/>
      <c r="W260" s="199"/>
    </row>
    <row r="261" spans="1:23" x14ac:dyDescent="0.25">
      <c r="A261" s="883"/>
      <c r="B261" s="867"/>
      <c r="C261" s="869"/>
      <c r="D261" s="871"/>
      <c r="E261" s="863"/>
      <c r="F261" s="865"/>
      <c r="G261" s="867"/>
      <c r="H261" s="154" t="s">
        <v>244</v>
      </c>
      <c r="I261" s="152" t="str">
        <f>+IF('6 Valoración Control'!I260="","",'6 Valoración Control'!I260)</f>
        <v/>
      </c>
      <c r="J261" s="869"/>
      <c r="K261" s="871"/>
      <c r="L261" s="873"/>
      <c r="M261" s="194"/>
      <c r="N261" s="195"/>
      <c r="O261" s="73"/>
      <c r="P261" s="73"/>
      <c r="Q261" s="196"/>
      <c r="R261" s="197"/>
      <c r="S261" s="198"/>
      <c r="T261" s="195"/>
      <c r="U261" s="73"/>
      <c r="V261" s="123"/>
      <c r="W261" s="199"/>
    </row>
    <row r="262" spans="1:23" x14ac:dyDescent="0.25">
      <c r="A262" s="883"/>
      <c r="B262" s="867"/>
      <c r="C262" s="869"/>
      <c r="D262" s="871"/>
      <c r="E262" s="863"/>
      <c r="F262" s="865"/>
      <c r="G262" s="867"/>
      <c r="H262" s="154" t="s">
        <v>245</v>
      </c>
      <c r="I262" s="152" t="str">
        <f>+IF('6 Valoración Control'!I261="","",'6 Valoración Control'!I261)</f>
        <v/>
      </c>
      <c r="J262" s="869"/>
      <c r="K262" s="871"/>
      <c r="L262" s="873"/>
      <c r="M262" s="194"/>
      <c r="N262" s="195"/>
      <c r="O262" s="73"/>
      <c r="P262" s="73"/>
      <c r="Q262" s="196"/>
      <c r="R262" s="197"/>
      <c r="S262" s="198"/>
      <c r="T262" s="195"/>
      <c r="U262" s="73"/>
      <c r="V262" s="123"/>
      <c r="W262" s="199"/>
    </row>
    <row r="263" spans="1:23" x14ac:dyDescent="0.25">
      <c r="A263" s="883"/>
      <c r="B263" s="867"/>
      <c r="C263" s="869"/>
      <c r="D263" s="871"/>
      <c r="E263" s="863"/>
      <c r="F263" s="865" t="s">
        <v>249</v>
      </c>
      <c r="G263" s="867" t="str">
        <f>+IF('6 Valoración Control'!G262="","",'6 Valoración Control'!G262)</f>
        <v/>
      </c>
      <c r="H263" s="154" t="s">
        <v>243</v>
      </c>
      <c r="I263" s="152" t="str">
        <f>+IF('6 Valoración Control'!I262="","",'6 Valoración Control'!I262)</f>
        <v/>
      </c>
      <c r="J263" s="869"/>
      <c r="K263" s="871"/>
      <c r="L263" s="873"/>
      <c r="M263" s="194"/>
      <c r="N263" s="195"/>
      <c r="O263" s="73"/>
      <c r="P263" s="73"/>
      <c r="Q263" s="196"/>
      <c r="R263" s="197"/>
      <c r="S263" s="198"/>
      <c r="T263" s="195"/>
      <c r="U263" s="73"/>
      <c r="V263" s="123"/>
      <c r="W263" s="199"/>
    </row>
    <row r="264" spans="1:23" x14ac:dyDescent="0.25">
      <c r="A264" s="883"/>
      <c r="B264" s="867"/>
      <c r="C264" s="869"/>
      <c r="D264" s="871"/>
      <c r="E264" s="863"/>
      <c r="F264" s="865"/>
      <c r="G264" s="867"/>
      <c r="H264" s="154" t="s">
        <v>244</v>
      </c>
      <c r="I264" s="152" t="str">
        <f>+IF('6 Valoración Control'!I263="","",'6 Valoración Control'!I263)</f>
        <v/>
      </c>
      <c r="J264" s="869"/>
      <c r="K264" s="871"/>
      <c r="L264" s="873"/>
      <c r="M264" s="194"/>
      <c r="N264" s="195"/>
      <c r="O264" s="73"/>
      <c r="P264" s="73"/>
      <c r="Q264" s="196"/>
      <c r="R264" s="197"/>
      <c r="S264" s="198"/>
      <c r="T264" s="195"/>
      <c r="U264" s="73"/>
      <c r="V264" s="123"/>
      <c r="W264" s="199"/>
    </row>
    <row r="265" spans="1:23" ht="12.75" thickBot="1" x14ac:dyDescent="0.3">
      <c r="A265" s="884"/>
      <c r="B265" s="881"/>
      <c r="C265" s="874"/>
      <c r="D265" s="875"/>
      <c r="E265" s="885"/>
      <c r="F265" s="880"/>
      <c r="G265" s="881"/>
      <c r="H265" s="155" t="s">
        <v>245</v>
      </c>
      <c r="I265" s="153" t="str">
        <f>+IF('6 Valoración Control'!I264="","",'6 Valoración Control'!I264)</f>
        <v/>
      </c>
      <c r="J265" s="874"/>
      <c r="K265" s="875"/>
      <c r="L265" s="876"/>
      <c r="M265" s="206"/>
      <c r="N265" s="207"/>
      <c r="O265" s="86"/>
      <c r="P265" s="86"/>
      <c r="Q265" s="208"/>
      <c r="R265" s="209"/>
      <c r="S265" s="210"/>
      <c r="T265" s="207"/>
      <c r="U265" s="86"/>
      <c r="V265" s="125"/>
      <c r="W265" s="211"/>
    </row>
    <row r="266" spans="1:23" x14ac:dyDescent="0.25">
      <c r="A266" s="882" t="str">
        <f>'2 Contexto e Identificación'!$A$27</f>
        <v>R16</v>
      </c>
      <c r="B266" s="866" t="str">
        <f>+'2 Contexto e Identificación'!$E$27</f>
        <v xml:space="preserve">  </v>
      </c>
      <c r="C266" s="868">
        <f>+'5 Mapa Calor Inherente'!$C$27</f>
        <v>0</v>
      </c>
      <c r="D266" s="870">
        <f>+'5 Mapa Calor Inherente'!$D$27</f>
        <v>0</v>
      </c>
      <c r="E266" s="862">
        <f>+'5 Mapa Calor Inherente'!$E$27</f>
        <v>0</v>
      </c>
      <c r="F266" s="864" t="s">
        <v>242</v>
      </c>
      <c r="G266" s="866" t="str">
        <f>+IF('6 Valoración Control'!G265="","",'6 Valoración Control'!G265)</f>
        <v/>
      </c>
      <c r="H266" s="156" t="s">
        <v>243</v>
      </c>
      <c r="I266" s="142" t="str">
        <f>+IF('6 Valoración Control'!I265="","",'6 Valoración Control'!I265)</f>
        <v/>
      </c>
      <c r="J266" s="868" t="str">
        <f>+'7 Mapa Calor Residual'!$C$26</f>
        <v/>
      </c>
      <c r="K266" s="870">
        <f>+'7 Mapa Calor Residual'!$D$26</f>
        <v>0</v>
      </c>
      <c r="L266" s="872">
        <f>+'7 Mapa Calor Residual'!$E$26</f>
        <v>0</v>
      </c>
      <c r="M266" s="212"/>
      <c r="N266" s="213"/>
      <c r="O266" s="93"/>
      <c r="P266" s="93"/>
      <c r="Q266" s="214"/>
      <c r="R266" s="215"/>
      <c r="S266" s="216"/>
      <c r="T266" s="213"/>
      <c r="U266" s="93"/>
      <c r="V266" s="121"/>
      <c r="W266" s="217"/>
    </row>
    <row r="267" spans="1:23" x14ac:dyDescent="0.25">
      <c r="A267" s="883"/>
      <c r="B267" s="867"/>
      <c r="C267" s="869"/>
      <c r="D267" s="871"/>
      <c r="E267" s="863"/>
      <c r="F267" s="865"/>
      <c r="G267" s="867"/>
      <c r="H267" s="154" t="s">
        <v>244</v>
      </c>
      <c r="I267" s="152" t="str">
        <f>+IF('6 Valoración Control'!I266="","",'6 Valoración Control'!I266)</f>
        <v/>
      </c>
      <c r="J267" s="869"/>
      <c r="K267" s="871"/>
      <c r="L267" s="873"/>
      <c r="M267" s="194"/>
      <c r="N267" s="195"/>
      <c r="O267" s="73"/>
      <c r="P267" s="73"/>
      <c r="Q267" s="196"/>
      <c r="R267" s="197"/>
      <c r="S267" s="198"/>
      <c r="T267" s="195"/>
      <c r="U267" s="73"/>
      <c r="V267" s="123"/>
      <c r="W267" s="199"/>
    </row>
    <row r="268" spans="1:23" x14ac:dyDescent="0.25">
      <c r="A268" s="883"/>
      <c r="B268" s="867"/>
      <c r="C268" s="869"/>
      <c r="D268" s="871"/>
      <c r="E268" s="863"/>
      <c r="F268" s="865"/>
      <c r="G268" s="867"/>
      <c r="H268" s="154" t="s">
        <v>245</v>
      </c>
      <c r="I268" s="152" t="str">
        <f>+IF('6 Valoración Control'!I267="","",'6 Valoración Control'!I267)</f>
        <v/>
      </c>
      <c r="J268" s="869"/>
      <c r="K268" s="871"/>
      <c r="L268" s="873"/>
      <c r="M268" s="194"/>
      <c r="N268" s="195"/>
      <c r="O268" s="73"/>
      <c r="P268" s="73"/>
      <c r="Q268" s="196"/>
      <c r="R268" s="197"/>
      <c r="S268" s="198"/>
      <c r="T268" s="195"/>
      <c r="U268" s="73"/>
      <c r="V268" s="123"/>
      <c r="W268" s="199"/>
    </row>
    <row r="269" spans="1:23" x14ac:dyDescent="0.25">
      <c r="A269" s="883"/>
      <c r="B269" s="867"/>
      <c r="C269" s="869"/>
      <c r="D269" s="871"/>
      <c r="E269" s="863"/>
      <c r="F269" s="865" t="s">
        <v>246</v>
      </c>
      <c r="G269" s="867" t="str">
        <f>+IF('6 Valoración Control'!G268="","",'6 Valoración Control'!G268)</f>
        <v/>
      </c>
      <c r="H269" s="154" t="s">
        <v>243</v>
      </c>
      <c r="I269" s="152" t="str">
        <f>+IF('6 Valoración Control'!I268="","",'6 Valoración Control'!I268)</f>
        <v/>
      </c>
      <c r="J269" s="869"/>
      <c r="K269" s="871"/>
      <c r="L269" s="873"/>
      <c r="M269" s="194"/>
      <c r="N269" s="195"/>
      <c r="O269" s="73"/>
      <c r="P269" s="73"/>
      <c r="Q269" s="196"/>
      <c r="R269" s="197"/>
      <c r="S269" s="198"/>
      <c r="T269" s="195"/>
      <c r="U269" s="73"/>
      <c r="V269" s="123"/>
      <c r="W269" s="199"/>
    </row>
    <row r="270" spans="1:23" x14ac:dyDescent="0.25">
      <c r="A270" s="883"/>
      <c r="B270" s="867"/>
      <c r="C270" s="869"/>
      <c r="D270" s="871"/>
      <c r="E270" s="863"/>
      <c r="F270" s="865"/>
      <c r="G270" s="867"/>
      <c r="H270" s="154" t="s">
        <v>244</v>
      </c>
      <c r="I270" s="152" t="str">
        <f>+IF('6 Valoración Control'!I269="","",'6 Valoración Control'!I269)</f>
        <v/>
      </c>
      <c r="J270" s="869"/>
      <c r="K270" s="871"/>
      <c r="L270" s="873"/>
      <c r="M270" s="194"/>
      <c r="N270" s="195"/>
      <c r="O270" s="73"/>
      <c r="P270" s="73"/>
      <c r="Q270" s="196"/>
      <c r="R270" s="197"/>
      <c r="S270" s="198"/>
      <c r="T270" s="195"/>
      <c r="U270" s="73"/>
      <c r="V270" s="123"/>
      <c r="W270" s="199"/>
    </row>
    <row r="271" spans="1:23" x14ac:dyDescent="0.25">
      <c r="A271" s="883"/>
      <c r="B271" s="867"/>
      <c r="C271" s="869"/>
      <c r="D271" s="871"/>
      <c r="E271" s="863"/>
      <c r="F271" s="865"/>
      <c r="G271" s="867"/>
      <c r="H271" s="154" t="s">
        <v>245</v>
      </c>
      <c r="I271" s="152" t="str">
        <f>+IF('6 Valoración Control'!I270="","",'6 Valoración Control'!I270)</f>
        <v/>
      </c>
      <c r="J271" s="869"/>
      <c r="K271" s="871"/>
      <c r="L271" s="873"/>
      <c r="M271" s="194"/>
      <c r="N271" s="195"/>
      <c r="O271" s="73"/>
      <c r="P271" s="73"/>
      <c r="Q271" s="196"/>
      <c r="R271" s="197"/>
      <c r="S271" s="198"/>
      <c r="T271" s="195"/>
      <c r="U271" s="73"/>
      <c r="V271" s="123"/>
      <c r="W271" s="199"/>
    </row>
    <row r="272" spans="1:23" x14ac:dyDescent="0.25">
      <c r="A272" s="883"/>
      <c r="B272" s="867"/>
      <c r="C272" s="869"/>
      <c r="D272" s="871"/>
      <c r="E272" s="863"/>
      <c r="F272" s="865" t="s">
        <v>247</v>
      </c>
      <c r="G272" s="867" t="str">
        <f>+IF('6 Valoración Control'!G271="","",'6 Valoración Control'!G271)</f>
        <v/>
      </c>
      <c r="H272" s="154" t="s">
        <v>243</v>
      </c>
      <c r="I272" s="152" t="str">
        <f>+IF('6 Valoración Control'!I271="","",'6 Valoración Control'!I271)</f>
        <v/>
      </c>
      <c r="J272" s="869"/>
      <c r="K272" s="871"/>
      <c r="L272" s="873"/>
      <c r="M272" s="194"/>
      <c r="N272" s="195"/>
      <c r="O272" s="73"/>
      <c r="P272" s="73"/>
      <c r="Q272" s="196"/>
      <c r="R272" s="197"/>
      <c r="S272" s="198"/>
      <c r="T272" s="195"/>
      <c r="U272" s="73"/>
      <c r="V272" s="123"/>
      <c r="W272" s="199"/>
    </row>
    <row r="273" spans="1:23" x14ac:dyDescent="0.25">
      <c r="A273" s="883"/>
      <c r="B273" s="867"/>
      <c r="C273" s="869"/>
      <c r="D273" s="871"/>
      <c r="E273" s="863"/>
      <c r="F273" s="865"/>
      <c r="G273" s="867"/>
      <c r="H273" s="154" t="s">
        <v>244</v>
      </c>
      <c r="I273" s="152" t="str">
        <f>+IF('6 Valoración Control'!I272="","",'6 Valoración Control'!I272)</f>
        <v/>
      </c>
      <c r="J273" s="869"/>
      <c r="K273" s="871"/>
      <c r="L273" s="873"/>
      <c r="M273" s="194"/>
      <c r="N273" s="195"/>
      <c r="O273" s="73"/>
      <c r="P273" s="73"/>
      <c r="Q273" s="196"/>
      <c r="R273" s="197"/>
      <c r="S273" s="198"/>
      <c r="T273" s="195"/>
      <c r="U273" s="73"/>
      <c r="V273" s="123"/>
      <c r="W273" s="199"/>
    </row>
    <row r="274" spans="1:23" x14ac:dyDescent="0.25">
      <c r="A274" s="883"/>
      <c r="B274" s="867"/>
      <c r="C274" s="869"/>
      <c r="D274" s="871"/>
      <c r="E274" s="863"/>
      <c r="F274" s="865"/>
      <c r="G274" s="867"/>
      <c r="H274" s="154" t="s">
        <v>245</v>
      </c>
      <c r="I274" s="152" t="str">
        <f>+IF('6 Valoración Control'!I273="","",'6 Valoración Control'!I273)</f>
        <v/>
      </c>
      <c r="J274" s="869"/>
      <c r="K274" s="871"/>
      <c r="L274" s="873"/>
      <c r="M274" s="194"/>
      <c r="N274" s="195"/>
      <c r="O274" s="73"/>
      <c r="P274" s="73"/>
      <c r="Q274" s="196"/>
      <c r="R274" s="197"/>
      <c r="S274" s="198"/>
      <c r="T274" s="195"/>
      <c r="U274" s="73"/>
      <c r="V274" s="123"/>
      <c r="W274" s="199"/>
    </row>
    <row r="275" spans="1:23" x14ac:dyDescent="0.25">
      <c r="A275" s="883"/>
      <c r="B275" s="867"/>
      <c r="C275" s="869"/>
      <c r="D275" s="871"/>
      <c r="E275" s="863"/>
      <c r="F275" s="865" t="s">
        <v>248</v>
      </c>
      <c r="G275" s="867" t="str">
        <f>+IF('6 Valoración Control'!G274="","",'6 Valoración Control'!G274)</f>
        <v/>
      </c>
      <c r="H275" s="154" t="s">
        <v>243</v>
      </c>
      <c r="I275" s="152" t="str">
        <f>+IF('6 Valoración Control'!I274="","",'6 Valoración Control'!I274)</f>
        <v/>
      </c>
      <c r="J275" s="869"/>
      <c r="K275" s="871"/>
      <c r="L275" s="873"/>
      <c r="M275" s="194"/>
      <c r="N275" s="195"/>
      <c r="O275" s="73"/>
      <c r="P275" s="73"/>
      <c r="Q275" s="196"/>
      <c r="R275" s="197"/>
      <c r="S275" s="198"/>
      <c r="T275" s="195"/>
      <c r="U275" s="73"/>
      <c r="V275" s="123"/>
      <c r="W275" s="199"/>
    </row>
    <row r="276" spans="1:23" x14ac:dyDescent="0.25">
      <c r="A276" s="883"/>
      <c r="B276" s="867"/>
      <c r="C276" s="869"/>
      <c r="D276" s="871"/>
      <c r="E276" s="863"/>
      <c r="F276" s="865"/>
      <c r="G276" s="867"/>
      <c r="H276" s="154" t="s">
        <v>244</v>
      </c>
      <c r="I276" s="152" t="str">
        <f>+IF('6 Valoración Control'!I275="","",'6 Valoración Control'!I275)</f>
        <v/>
      </c>
      <c r="J276" s="869"/>
      <c r="K276" s="871"/>
      <c r="L276" s="873"/>
      <c r="M276" s="194"/>
      <c r="N276" s="195"/>
      <c r="O276" s="73"/>
      <c r="P276" s="73"/>
      <c r="Q276" s="196"/>
      <c r="R276" s="197"/>
      <c r="S276" s="198"/>
      <c r="T276" s="195"/>
      <c r="U276" s="73"/>
      <c r="V276" s="123"/>
      <c r="W276" s="199"/>
    </row>
    <row r="277" spans="1:23" x14ac:dyDescent="0.25">
      <c r="A277" s="883"/>
      <c r="B277" s="867"/>
      <c r="C277" s="869"/>
      <c r="D277" s="871"/>
      <c r="E277" s="863"/>
      <c r="F277" s="865"/>
      <c r="G277" s="867"/>
      <c r="H277" s="154" t="s">
        <v>245</v>
      </c>
      <c r="I277" s="152" t="str">
        <f>+IF('6 Valoración Control'!I276="","",'6 Valoración Control'!I276)</f>
        <v/>
      </c>
      <c r="J277" s="869"/>
      <c r="K277" s="871"/>
      <c r="L277" s="873"/>
      <c r="M277" s="194"/>
      <c r="N277" s="195"/>
      <c r="O277" s="73"/>
      <c r="P277" s="73"/>
      <c r="Q277" s="196"/>
      <c r="R277" s="197"/>
      <c r="S277" s="198"/>
      <c r="T277" s="195"/>
      <c r="U277" s="73"/>
      <c r="V277" s="123"/>
      <c r="W277" s="199"/>
    </row>
    <row r="278" spans="1:23" x14ac:dyDescent="0.25">
      <c r="A278" s="883"/>
      <c r="B278" s="867"/>
      <c r="C278" s="869"/>
      <c r="D278" s="871"/>
      <c r="E278" s="863"/>
      <c r="F278" s="865" t="s">
        <v>249</v>
      </c>
      <c r="G278" s="867" t="str">
        <f>+IF('6 Valoración Control'!G277="","",'6 Valoración Control'!G277)</f>
        <v/>
      </c>
      <c r="H278" s="154" t="s">
        <v>243</v>
      </c>
      <c r="I278" s="152" t="str">
        <f>+IF('6 Valoración Control'!I277="","",'6 Valoración Control'!I277)</f>
        <v/>
      </c>
      <c r="J278" s="869"/>
      <c r="K278" s="871"/>
      <c r="L278" s="873"/>
      <c r="M278" s="194"/>
      <c r="N278" s="195"/>
      <c r="O278" s="73"/>
      <c r="P278" s="73"/>
      <c r="Q278" s="196"/>
      <c r="R278" s="197"/>
      <c r="S278" s="198"/>
      <c r="T278" s="195"/>
      <c r="U278" s="73"/>
      <c r="V278" s="123"/>
      <c r="W278" s="199"/>
    </row>
    <row r="279" spans="1:23" x14ac:dyDescent="0.25">
      <c r="A279" s="883"/>
      <c r="B279" s="867"/>
      <c r="C279" s="869"/>
      <c r="D279" s="871"/>
      <c r="E279" s="863"/>
      <c r="F279" s="865"/>
      <c r="G279" s="867"/>
      <c r="H279" s="154" t="s">
        <v>244</v>
      </c>
      <c r="I279" s="152" t="str">
        <f>+IF('6 Valoración Control'!I278="","",'6 Valoración Control'!I278)</f>
        <v/>
      </c>
      <c r="J279" s="869"/>
      <c r="K279" s="871"/>
      <c r="L279" s="873"/>
      <c r="M279" s="194"/>
      <c r="N279" s="195"/>
      <c r="O279" s="73"/>
      <c r="P279" s="73"/>
      <c r="Q279" s="196"/>
      <c r="R279" s="197"/>
      <c r="S279" s="198"/>
      <c r="T279" s="195"/>
      <c r="U279" s="73"/>
      <c r="V279" s="123"/>
      <c r="W279" s="199"/>
    </row>
    <row r="280" spans="1:23" ht="12.75" thickBot="1" x14ac:dyDescent="0.3">
      <c r="A280" s="884"/>
      <c r="B280" s="881"/>
      <c r="C280" s="874"/>
      <c r="D280" s="875"/>
      <c r="E280" s="885"/>
      <c r="F280" s="880"/>
      <c r="G280" s="881"/>
      <c r="H280" s="155" t="s">
        <v>245</v>
      </c>
      <c r="I280" s="153" t="str">
        <f>+IF('6 Valoración Control'!I279="","",'6 Valoración Control'!I279)</f>
        <v/>
      </c>
      <c r="J280" s="874"/>
      <c r="K280" s="875"/>
      <c r="L280" s="876"/>
      <c r="M280" s="206"/>
      <c r="N280" s="207"/>
      <c r="O280" s="86"/>
      <c r="P280" s="86"/>
      <c r="Q280" s="208"/>
      <c r="R280" s="209"/>
      <c r="S280" s="210"/>
      <c r="T280" s="207"/>
      <c r="U280" s="86"/>
      <c r="V280" s="125"/>
      <c r="W280" s="211"/>
    </row>
    <row r="281" spans="1:23" x14ac:dyDescent="0.25">
      <c r="A281" s="882" t="str">
        <f>'2 Contexto e Identificación'!$A$28</f>
        <v>R17</v>
      </c>
      <c r="B281" s="866" t="str">
        <f>+'2 Contexto e Identificación'!$E$28</f>
        <v xml:space="preserve">  </v>
      </c>
      <c r="C281" s="868">
        <f>+'5 Mapa Calor Inherente'!$C$28</f>
        <v>0</v>
      </c>
      <c r="D281" s="870">
        <f>+'5 Mapa Calor Inherente'!$D$28</f>
        <v>0</v>
      </c>
      <c r="E281" s="862">
        <f>+'5 Mapa Calor Inherente'!$E$28</f>
        <v>0</v>
      </c>
      <c r="F281" s="864" t="s">
        <v>242</v>
      </c>
      <c r="G281" s="866" t="str">
        <f>+IF('6 Valoración Control'!G280="","",'6 Valoración Control'!G280)</f>
        <v/>
      </c>
      <c r="H281" s="156" t="s">
        <v>243</v>
      </c>
      <c r="I281" s="142" t="str">
        <f>+IF('6 Valoración Control'!I280="","",'6 Valoración Control'!I280)</f>
        <v/>
      </c>
      <c r="J281" s="868" t="str">
        <f>+'7 Mapa Calor Residual'!$C$27</f>
        <v/>
      </c>
      <c r="K281" s="870">
        <f>+'7 Mapa Calor Residual'!$D$27</f>
        <v>0</v>
      </c>
      <c r="L281" s="872">
        <f>+'7 Mapa Calor Residual'!$E$27</f>
        <v>0</v>
      </c>
      <c r="M281" s="212"/>
      <c r="N281" s="213"/>
      <c r="O281" s="93"/>
      <c r="P281" s="93"/>
      <c r="Q281" s="214"/>
      <c r="R281" s="215"/>
      <c r="S281" s="216"/>
      <c r="T281" s="213"/>
      <c r="U281" s="93"/>
      <c r="V281" s="121"/>
      <c r="W281" s="217"/>
    </row>
    <row r="282" spans="1:23" x14ac:dyDescent="0.25">
      <c r="A282" s="883"/>
      <c r="B282" s="867"/>
      <c r="C282" s="869"/>
      <c r="D282" s="871"/>
      <c r="E282" s="863"/>
      <c r="F282" s="865"/>
      <c r="G282" s="867"/>
      <c r="H282" s="154" t="s">
        <v>244</v>
      </c>
      <c r="I282" s="152" t="str">
        <f>+IF('6 Valoración Control'!I281="","",'6 Valoración Control'!I281)</f>
        <v/>
      </c>
      <c r="J282" s="869"/>
      <c r="K282" s="871"/>
      <c r="L282" s="873"/>
      <c r="M282" s="194"/>
      <c r="N282" s="195"/>
      <c r="O282" s="73"/>
      <c r="P282" s="73"/>
      <c r="Q282" s="196"/>
      <c r="R282" s="197"/>
      <c r="S282" s="198"/>
      <c r="T282" s="195"/>
      <c r="U282" s="73"/>
      <c r="V282" s="123"/>
      <c r="W282" s="199"/>
    </row>
    <row r="283" spans="1:23" x14ac:dyDescent="0.25">
      <c r="A283" s="883"/>
      <c r="B283" s="867"/>
      <c r="C283" s="869"/>
      <c r="D283" s="871"/>
      <c r="E283" s="863"/>
      <c r="F283" s="865"/>
      <c r="G283" s="867"/>
      <c r="H283" s="154" t="s">
        <v>245</v>
      </c>
      <c r="I283" s="152" t="str">
        <f>+IF('6 Valoración Control'!I282="","",'6 Valoración Control'!I282)</f>
        <v/>
      </c>
      <c r="J283" s="869"/>
      <c r="K283" s="871"/>
      <c r="L283" s="873"/>
      <c r="M283" s="194"/>
      <c r="N283" s="195"/>
      <c r="O283" s="73"/>
      <c r="P283" s="73"/>
      <c r="Q283" s="196"/>
      <c r="R283" s="197"/>
      <c r="S283" s="198"/>
      <c r="T283" s="195"/>
      <c r="U283" s="73"/>
      <c r="V283" s="123"/>
      <c r="W283" s="199"/>
    </row>
    <row r="284" spans="1:23" x14ac:dyDescent="0.25">
      <c r="A284" s="883"/>
      <c r="B284" s="867"/>
      <c r="C284" s="869"/>
      <c r="D284" s="871"/>
      <c r="E284" s="863"/>
      <c r="F284" s="865" t="s">
        <v>246</v>
      </c>
      <c r="G284" s="867" t="str">
        <f>+IF('6 Valoración Control'!G283="","",'6 Valoración Control'!G283)</f>
        <v/>
      </c>
      <c r="H284" s="154" t="s">
        <v>243</v>
      </c>
      <c r="I284" s="152" t="str">
        <f>+IF('6 Valoración Control'!I283="","",'6 Valoración Control'!I283)</f>
        <v/>
      </c>
      <c r="J284" s="869"/>
      <c r="K284" s="871"/>
      <c r="L284" s="873"/>
      <c r="M284" s="194"/>
      <c r="N284" s="195"/>
      <c r="O284" s="73"/>
      <c r="P284" s="73"/>
      <c r="Q284" s="196"/>
      <c r="R284" s="197"/>
      <c r="S284" s="198"/>
      <c r="T284" s="195"/>
      <c r="U284" s="73"/>
      <c r="V284" s="123"/>
      <c r="W284" s="199"/>
    </row>
    <row r="285" spans="1:23" x14ac:dyDescent="0.25">
      <c r="A285" s="883"/>
      <c r="B285" s="867"/>
      <c r="C285" s="869"/>
      <c r="D285" s="871"/>
      <c r="E285" s="863"/>
      <c r="F285" s="865"/>
      <c r="G285" s="867"/>
      <c r="H285" s="154" t="s">
        <v>244</v>
      </c>
      <c r="I285" s="152" t="str">
        <f>+IF('6 Valoración Control'!I284="","",'6 Valoración Control'!I284)</f>
        <v/>
      </c>
      <c r="J285" s="869"/>
      <c r="K285" s="871"/>
      <c r="L285" s="873"/>
      <c r="M285" s="194"/>
      <c r="N285" s="195"/>
      <c r="O285" s="73"/>
      <c r="P285" s="73"/>
      <c r="Q285" s="196"/>
      <c r="R285" s="197"/>
      <c r="S285" s="198"/>
      <c r="T285" s="195"/>
      <c r="U285" s="73"/>
      <c r="V285" s="123"/>
      <c r="W285" s="199"/>
    </row>
    <row r="286" spans="1:23" x14ac:dyDescent="0.25">
      <c r="A286" s="883"/>
      <c r="B286" s="867"/>
      <c r="C286" s="869"/>
      <c r="D286" s="871"/>
      <c r="E286" s="863"/>
      <c r="F286" s="865"/>
      <c r="G286" s="867"/>
      <c r="H286" s="154" t="s">
        <v>245</v>
      </c>
      <c r="I286" s="152" t="str">
        <f>+IF('6 Valoración Control'!I285="","",'6 Valoración Control'!I285)</f>
        <v/>
      </c>
      <c r="J286" s="869"/>
      <c r="K286" s="871"/>
      <c r="L286" s="873"/>
      <c r="M286" s="194"/>
      <c r="N286" s="195"/>
      <c r="O286" s="73"/>
      <c r="P286" s="73"/>
      <c r="Q286" s="196"/>
      <c r="R286" s="197"/>
      <c r="S286" s="198"/>
      <c r="T286" s="195"/>
      <c r="U286" s="73"/>
      <c r="V286" s="123"/>
      <c r="W286" s="199"/>
    </row>
    <row r="287" spans="1:23" x14ac:dyDescent="0.25">
      <c r="A287" s="883"/>
      <c r="B287" s="867"/>
      <c r="C287" s="869"/>
      <c r="D287" s="871"/>
      <c r="E287" s="863"/>
      <c r="F287" s="865" t="s">
        <v>247</v>
      </c>
      <c r="G287" s="867" t="str">
        <f>+IF('6 Valoración Control'!G286="","",'6 Valoración Control'!G286)</f>
        <v/>
      </c>
      <c r="H287" s="154" t="s">
        <v>243</v>
      </c>
      <c r="I287" s="152" t="str">
        <f>+IF('6 Valoración Control'!I286="","",'6 Valoración Control'!I286)</f>
        <v/>
      </c>
      <c r="J287" s="869"/>
      <c r="K287" s="871"/>
      <c r="L287" s="873"/>
      <c r="M287" s="194"/>
      <c r="N287" s="195"/>
      <c r="O287" s="73"/>
      <c r="P287" s="73"/>
      <c r="Q287" s="196"/>
      <c r="R287" s="197"/>
      <c r="S287" s="198"/>
      <c r="T287" s="195"/>
      <c r="U287" s="73"/>
      <c r="V287" s="123"/>
      <c r="W287" s="199"/>
    </row>
    <row r="288" spans="1:23" x14ac:dyDescent="0.25">
      <c r="A288" s="883"/>
      <c r="B288" s="867"/>
      <c r="C288" s="869"/>
      <c r="D288" s="871"/>
      <c r="E288" s="863"/>
      <c r="F288" s="865"/>
      <c r="G288" s="867"/>
      <c r="H288" s="154" t="s">
        <v>244</v>
      </c>
      <c r="I288" s="152" t="str">
        <f>+IF('6 Valoración Control'!I287="","",'6 Valoración Control'!I287)</f>
        <v/>
      </c>
      <c r="J288" s="869"/>
      <c r="K288" s="871"/>
      <c r="L288" s="873"/>
      <c r="M288" s="194"/>
      <c r="N288" s="195"/>
      <c r="O288" s="73"/>
      <c r="P288" s="73"/>
      <c r="Q288" s="196"/>
      <c r="R288" s="197"/>
      <c r="S288" s="198"/>
      <c r="T288" s="195"/>
      <c r="U288" s="73"/>
      <c r="V288" s="123"/>
      <c r="W288" s="199"/>
    </row>
    <row r="289" spans="1:23" x14ac:dyDescent="0.25">
      <c r="A289" s="883"/>
      <c r="B289" s="867"/>
      <c r="C289" s="869"/>
      <c r="D289" s="871"/>
      <c r="E289" s="863"/>
      <c r="F289" s="865"/>
      <c r="G289" s="867"/>
      <c r="H289" s="154" t="s">
        <v>245</v>
      </c>
      <c r="I289" s="152" t="str">
        <f>+IF('6 Valoración Control'!I288="","",'6 Valoración Control'!I288)</f>
        <v/>
      </c>
      <c r="J289" s="869"/>
      <c r="K289" s="871"/>
      <c r="L289" s="873"/>
      <c r="M289" s="194"/>
      <c r="N289" s="195"/>
      <c r="O289" s="73"/>
      <c r="P289" s="73"/>
      <c r="Q289" s="196"/>
      <c r="R289" s="197"/>
      <c r="S289" s="198"/>
      <c r="T289" s="195"/>
      <c r="U289" s="73"/>
      <c r="V289" s="123"/>
      <c r="W289" s="199"/>
    </row>
    <row r="290" spans="1:23" x14ac:dyDescent="0.25">
      <c r="A290" s="883"/>
      <c r="B290" s="867"/>
      <c r="C290" s="869"/>
      <c r="D290" s="871"/>
      <c r="E290" s="863"/>
      <c r="F290" s="865" t="s">
        <v>248</v>
      </c>
      <c r="G290" s="867" t="str">
        <f>+IF('6 Valoración Control'!G289="","",'6 Valoración Control'!G289)</f>
        <v/>
      </c>
      <c r="H290" s="154" t="s">
        <v>243</v>
      </c>
      <c r="I290" s="152" t="str">
        <f>+IF('6 Valoración Control'!I289="","",'6 Valoración Control'!I289)</f>
        <v/>
      </c>
      <c r="J290" s="869"/>
      <c r="K290" s="871"/>
      <c r="L290" s="873"/>
      <c r="M290" s="194"/>
      <c r="N290" s="195"/>
      <c r="O290" s="73"/>
      <c r="P290" s="73"/>
      <c r="Q290" s="196"/>
      <c r="R290" s="197"/>
      <c r="S290" s="198"/>
      <c r="T290" s="195"/>
      <c r="U290" s="73"/>
      <c r="V290" s="123"/>
      <c r="W290" s="199"/>
    </row>
    <row r="291" spans="1:23" x14ac:dyDescent="0.25">
      <c r="A291" s="883"/>
      <c r="B291" s="867"/>
      <c r="C291" s="869"/>
      <c r="D291" s="871"/>
      <c r="E291" s="863"/>
      <c r="F291" s="865"/>
      <c r="G291" s="867"/>
      <c r="H291" s="154" t="s">
        <v>244</v>
      </c>
      <c r="I291" s="152" t="str">
        <f>+IF('6 Valoración Control'!I290="","",'6 Valoración Control'!I290)</f>
        <v/>
      </c>
      <c r="J291" s="869"/>
      <c r="K291" s="871"/>
      <c r="L291" s="873"/>
      <c r="M291" s="194"/>
      <c r="N291" s="195"/>
      <c r="O291" s="73"/>
      <c r="P291" s="73"/>
      <c r="Q291" s="196"/>
      <c r="R291" s="197"/>
      <c r="S291" s="198"/>
      <c r="T291" s="195"/>
      <c r="U291" s="73"/>
      <c r="V291" s="123"/>
      <c r="W291" s="199"/>
    </row>
    <row r="292" spans="1:23" x14ac:dyDescent="0.25">
      <c r="A292" s="883"/>
      <c r="B292" s="867"/>
      <c r="C292" s="869"/>
      <c r="D292" s="871"/>
      <c r="E292" s="863"/>
      <c r="F292" s="865"/>
      <c r="G292" s="867"/>
      <c r="H292" s="154" t="s">
        <v>245</v>
      </c>
      <c r="I292" s="152" t="str">
        <f>+IF('6 Valoración Control'!I291="","",'6 Valoración Control'!I291)</f>
        <v/>
      </c>
      <c r="J292" s="869"/>
      <c r="K292" s="871"/>
      <c r="L292" s="873"/>
      <c r="M292" s="194"/>
      <c r="N292" s="195"/>
      <c r="O292" s="73"/>
      <c r="P292" s="73"/>
      <c r="Q292" s="196"/>
      <c r="R292" s="197"/>
      <c r="S292" s="198"/>
      <c r="T292" s="195"/>
      <c r="U292" s="73"/>
      <c r="V292" s="123"/>
      <c r="W292" s="199"/>
    </row>
    <row r="293" spans="1:23" x14ac:dyDescent="0.25">
      <c r="A293" s="883"/>
      <c r="B293" s="867"/>
      <c r="C293" s="869"/>
      <c r="D293" s="871"/>
      <c r="E293" s="863"/>
      <c r="F293" s="865" t="s">
        <v>249</v>
      </c>
      <c r="G293" s="867" t="str">
        <f>+IF('6 Valoración Control'!G292="","",'6 Valoración Control'!G292)</f>
        <v/>
      </c>
      <c r="H293" s="154" t="s">
        <v>243</v>
      </c>
      <c r="I293" s="152" t="str">
        <f>+IF('6 Valoración Control'!I292="","",'6 Valoración Control'!I292)</f>
        <v/>
      </c>
      <c r="J293" s="869"/>
      <c r="K293" s="871"/>
      <c r="L293" s="873"/>
      <c r="M293" s="194"/>
      <c r="N293" s="195"/>
      <c r="O293" s="73"/>
      <c r="P293" s="73"/>
      <c r="Q293" s="196"/>
      <c r="R293" s="197"/>
      <c r="S293" s="198"/>
      <c r="T293" s="195"/>
      <c r="U293" s="73"/>
      <c r="V293" s="123"/>
      <c r="W293" s="199"/>
    </row>
    <row r="294" spans="1:23" x14ac:dyDescent="0.25">
      <c r="A294" s="883"/>
      <c r="B294" s="867"/>
      <c r="C294" s="869"/>
      <c r="D294" s="871"/>
      <c r="E294" s="863"/>
      <c r="F294" s="865"/>
      <c r="G294" s="867"/>
      <c r="H294" s="154" t="s">
        <v>244</v>
      </c>
      <c r="I294" s="152" t="str">
        <f>+IF('6 Valoración Control'!I293="","",'6 Valoración Control'!I293)</f>
        <v/>
      </c>
      <c r="J294" s="869"/>
      <c r="K294" s="871"/>
      <c r="L294" s="873"/>
      <c r="M294" s="194"/>
      <c r="N294" s="195"/>
      <c r="O294" s="73"/>
      <c r="P294" s="73"/>
      <c r="Q294" s="196"/>
      <c r="R294" s="197"/>
      <c r="S294" s="198"/>
      <c r="T294" s="195"/>
      <c r="U294" s="73"/>
      <c r="V294" s="123"/>
      <c r="W294" s="199"/>
    </row>
    <row r="295" spans="1:23" ht="12.75" thickBot="1" x14ac:dyDescent="0.3">
      <c r="A295" s="884"/>
      <c r="B295" s="881"/>
      <c r="C295" s="874"/>
      <c r="D295" s="875"/>
      <c r="E295" s="885"/>
      <c r="F295" s="880"/>
      <c r="G295" s="881"/>
      <c r="H295" s="155" t="s">
        <v>245</v>
      </c>
      <c r="I295" s="153" t="str">
        <f>+IF('6 Valoración Control'!I294="","",'6 Valoración Control'!I294)</f>
        <v/>
      </c>
      <c r="J295" s="874"/>
      <c r="K295" s="875"/>
      <c r="L295" s="876"/>
      <c r="M295" s="206"/>
      <c r="N295" s="207"/>
      <c r="O295" s="86"/>
      <c r="P295" s="86"/>
      <c r="Q295" s="208"/>
      <c r="R295" s="209"/>
      <c r="S295" s="210"/>
      <c r="T295" s="207"/>
      <c r="U295" s="86"/>
      <c r="V295" s="125"/>
      <c r="W295" s="211"/>
    </row>
    <row r="296" spans="1:23" x14ac:dyDescent="0.25">
      <c r="A296" s="882" t="str">
        <f>'2 Contexto e Identificación'!$A$29</f>
        <v>R18</v>
      </c>
      <c r="B296" s="866" t="str">
        <f>+'2 Contexto e Identificación'!$E$29</f>
        <v xml:space="preserve">  </v>
      </c>
      <c r="C296" s="868">
        <f>+'5 Mapa Calor Inherente'!$C$29</f>
        <v>0</v>
      </c>
      <c r="D296" s="870">
        <f>+'5 Mapa Calor Inherente'!$D$29</f>
        <v>0</v>
      </c>
      <c r="E296" s="862">
        <f>+'5 Mapa Calor Inherente'!$E$29</f>
        <v>0</v>
      </c>
      <c r="F296" s="864" t="s">
        <v>242</v>
      </c>
      <c r="G296" s="866" t="str">
        <f>+IF('6 Valoración Control'!G295="","",'6 Valoración Control'!G295)</f>
        <v/>
      </c>
      <c r="H296" s="156" t="s">
        <v>243</v>
      </c>
      <c r="I296" s="142" t="str">
        <f>+IF('6 Valoración Control'!I295="","",'6 Valoración Control'!I295)</f>
        <v/>
      </c>
      <c r="J296" s="868" t="str">
        <f>+'7 Mapa Calor Residual'!$C$28</f>
        <v/>
      </c>
      <c r="K296" s="870">
        <f>+'7 Mapa Calor Residual'!$D$28</f>
        <v>0</v>
      </c>
      <c r="L296" s="872">
        <f>+'7 Mapa Calor Residual'!$E$28</f>
        <v>0</v>
      </c>
      <c r="M296" s="212"/>
      <c r="N296" s="213"/>
      <c r="O296" s="93"/>
      <c r="P296" s="93"/>
      <c r="Q296" s="214"/>
      <c r="R296" s="215"/>
      <c r="S296" s="216"/>
      <c r="T296" s="213"/>
      <c r="U296" s="93"/>
      <c r="V296" s="121"/>
      <c r="W296" s="217"/>
    </row>
    <row r="297" spans="1:23" x14ac:dyDescent="0.25">
      <c r="A297" s="883"/>
      <c r="B297" s="867"/>
      <c r="C297" s="869"/>
      <c r="D297" s="871"/>
      <c r="E297" s="863"/>
      <c r="F297" s="865"/>
      <c r="G297" s="867"/>
      <c r="H297" s="154" t="s">
        <v>244</v>
      </c>
      <c r="I297" s="152" t="str">
        <f>+IF('6 Valoración Control'!I296="","",'6 Valoración Control'!I296)</f>
        <v/>
      </c>
      <c r="J297" s="869"/>
      <c r="K297" s="871"/>
      <c r="L297" s="873"/>
      <c r="M297" s="194"/>
      <c r="N297" s="195"/>
      <c r="O297" s="73"/>
      <c r="P297" s="73"/>
      <c r="Q297" s="196"/>
      <c r="R297" s="197"/>
      <c r="S297" s="198"/>
      <c r="T297" s="195"/>
      <c r="U297" s="73"/>
      <c r="V297" s="123"/>
      <c r="W297" s="199"/>
    </row>
    <row r="298" spans="1:23" x14ac:dyDescent="0.25">
      <c r="A298" s="883"/>
      <c r="B298" s="867"/>
      <c r="C298" s="869"/>
      <c r="D298" s="871"/>
      <c r="E298" s="863"/>
      <c r="F298" s="865"/>
      <c r="G298" s="867"/>
      <c r="H298" s="154" t="s">
        <v>245</v>
      </c>
      <c r="I298" s="152" t="str">
        <f>+IF('6 Valoración Control'!I297="","",'6 Valoración Control'!I297)</f>
        <v/>
      </c>
      <c r="J298" s="869"/>
      <c r="K298" s="871"/>
      <c r="L298" s="873"/>
      <c r="M298" s="194"/>
      <c r="N298" s="195"/>
      <c r="O298" s="73"/>
      <c r="P298" s="73"/>
      <c r="Q298" s="196"/>
      <c r="R298" s="197"/>
      <c r="S298" s="198"/>
      <c r="T298" s="195"/>
      <c r="U298" s="73"/>
      <c r="V298" s="123"/>
      <c r="W298" s="199"/>
    </row>
    <row r="299" spans="1:23" x14ac:dyDescent="0.25">
      <c r="A299" s="883"/>
      <c r="B299" s="867"/>
      <c r="C299" s="869"/>
      <c r="D299" s="871"/>
      <c r="E299" s="863"/>
      <c r="F299" s="865" t="s">
        <v>246</v>
      </c>
      <c r="G299" s="867" t="str">
        <f>+IF('6 Valoración Control'!G298="","",'6 Valoración Control'!G298)</f>
        <v/>
      </c>
      <c r="H299" s="154" t="s">
        <v>243</v>
      </c>
      <c r="I299" s="152" t="str">
        <f>+IF('6 Valoración Control'!I298="","",'6 Valoración Control'!I298)</f>
        <v/>
      </c>
      <c r="J299" s="869"/>
      <c r="K299" s="871"/>
      <c r="L299" s="873"/>
      <c r="M299" s="194"/>
      <c r="N299" s="195"/>
      <c r="O299" s="73"/>
      <c r="P299" s="73"/>
      <c r="Q299" s="196"/>
      <c r="R299" s="197"/>
      <c r="S299" s="198"/>
      <c r="T299" s="195"/>
      <c r="U299" s="73"/>
      <c r="V299" s="123"/>
      <c r="W299" s="199"/>
    </row>
    <row r="300" spans="1:23" x14ac:dyDescent="0.25">
      <c r="A300" s="883"/>
      <c r="B300" s="867"/>
      <c r="C300" s="869"/>
      <c r="D300" s="871"/>
      <c r="E300" s="863"/>
      <c r="F300" s="865"/>
      <c r="G300" s="867"/>
      <c r="H300" s="154" t="s">
        <v>244</v>
      </c>
      <c r="I300" s="152" t="str">
        <f>+IF('6 Valoración Control'!I299="","",'6 Valoración Control'!I299)</f>
        <v/>
      </c>
      <c r="J300" s="869"/>
      <c r="K300" s="871"/>
      <c r="L300" s="873"/>
      <c r="M300" s="194"/>
      <c r="N300" s="195"/>
      <c r="O300" s="73"/>
      <c r="P300" s="73"/>
      <c r="Q300" s="196"/>
      <c r="R300" s="197"/>
      <c r="S300" s="198"/>
      <c r="T300" s="195"/>
      <c r="U300" s="73"/>
      <c r="V300" s="123"/>
      <c r="W300" s="199"/>
    </row>
    <row r="301" spans="1:23" x14ac:dyDescent="0.25">
      <c r="A301" s="883"/>
      <c r="B301" s="867"/>
      <c r="C301" s="869"/>
      <c r="D301" s="871"/>
      <c r="E301" s="863"/>
      <c r="F301" s="865"/>
      <c r="G301" s="867"/>
      <c r="H301" s="154" t="s">
        <v>245</v>
      </c>
      <c r="I301" s="152" t="str">
        <f>+IF('6 Valoración Control'!I300="","",'6 Valoración Control'!I300)</f>
        <v/>
      </c>
      <c r="J301" s="869"/>
      <c r="K301" s="871"/>
      <c r="L301" s="873"/>
      <c r="M301" s="194"/>
      <c r="N301" s="195"/>
      <c r="O301" s="73"/>
      <c r="P301" s="73"/>
      <c r="Q301" s="196"/>
      <c r="R301" s="197"/>
      <c r="S301" s="198"/>
      <c r="T301" s="195"/>
      <c r="U301" s="73"/>
      <c r="V301" s="123"/>
      <c r="W301" s="199"/>
    </row>
    <row r="302" spans="1:23" x14ac:dyDescent="0.25">
      <c r="A302" s="883"/>
      <c r="B302" s="867"/>
      <c r="C302" s="869"/>
      <c r="D302" s="871"/>
      <c r="E302" s="863"/>
      <c r="F302" s="865" t="s">
        <v>247</v>
      </c>
      <c r="G302" s="867" t="str">
        <f>+IF('6 Valoración Control'!G301="","",'6 Valoración Control'!G301)</f>
        <v/>
      </c>
      <c r="H302" s="154" t="s">
        <v>243</v>
      </c>
      <c r="I302" s="152" t="str">
        <f>+IF('6 Valoración Control'!I301="","",'6 Valoración Control'!I301)</f>
        <v/>
      </c>
      <c r="J302" s="869"/>
      <c r="K302" s="871"/>
      <c r="L302" s="873"/>
      <c r="M302" s="194"/>
      <c r="N302" s="195"/>
      <c r="O302" s="73"/>
      <c r="P302" s="73"/>
      <c r="Q302" s="196"/>
      <c r="R302" s="197"/>
      <c r="S302" s="198"/>
      <c r="T302" s="195"/>
      <c r="U302" s="73"/>
      <c r="V302" s="123"/>
      <c r="W302" s="199"/>
    </row>
    <row r="303" spans="1:23" x14ac:dyDescent="0.25">
      <c r="A303" s="883"/>
      <c r="B303" s="867"/>
      <c r="C303" s="869"/>
      <c r="D303" s="871"/>
      <c r="E303" s="863"/>
      <c r="F303" s="865"/>
      <c r="G303" s="867"/>
      <c r="H303" s="154" t="s">
        <v>244</v>
      </c>
      <c r="I303" s="152" t="str">
        <f>+IF('6 Valoración Control'!I302="","",'6 Valoración Control'!I302)</f>
        <v/>
      </c>
      <c r="J303" s="869"/>
      <c r="K303" s="871"/>
      <c r="L303" s="873"/>
      <c r="M303" s="194"/>
      <c r="N303" s="195"/>
      <c r="O303" s="73"/>
      <c r="P303" s="73"/>
      <c r="Q303" s="196"/>
      <c r="R303" s="197"/>
      <c r="S303" s="198"/>
      <c r="T303" s="195"/>
      <c r="U303" s="73"/>
      <c r="V303" s="123"/>
      <c r="W303" s="199"/>
    </row>
    <row r="304" spans="1:23" x14ac:dyDescent="0.25">
      <c r="A304" s="883"/>
      <c r="B304" s="867"/>
      <c r="C304" s="869"/>
      <c r="D304" s="871"/>
      <c r="E304" s="863"/>
      <c r="F304" s="865"/>
      <c r="G304" s="867"/>
      <c r="H304" s="154" t="s">
        <v>245</v>
      </c>
      <c r="I304" s="152" t="str">
        <f>+IF('6 Valoración Control'!I303="","",'6 Valoración Control'!I303)</f>
        <v/>
      </c>
      <c r="J304" s="869"/>
      <c r="K304" s="871"/>
      <c r="L304" s="873"/>
      <c r="M304" s="194"/>
      <c r="N304" s="195"/>
      <c r="O304" s="73"/>
      <c r="P304" s="73"/>
      <c r="Q304" s="196"/>
      <c r="R304" s="197"/>
      <c r="S304" s="198"/>
      <c r="T304" s="195"/>
      <c r="U304" s="73"/>
      <c r="V304" s="123"/>
      <c r="W304" s="199"/>
    </row>
    <row r="305" spans="1:23" x14ac:dyDescent="0.25">
      <c r="A305" s="883"/>
      <c r="B305" s="867"/>
      <c r="C305" s="869"/>
      <c r="D305" s="871"/>
      <c r="E305" s="863"/>
      <c r="F305" s="865" t="s">
        <v>248</v>
      </c>
      <c r="G305" s="867" t="str">
        <f>+IF('6 Valoración Control'!G304="","",'6 Valoración Control'!G304)</f>
        <v/>
      </c>
      <c r="H305" s="154" t="s">
        <v>243</v>
      </c>
      <c r="I305" s="152" t="str">
        <f>+IF('6 Valoración Control'!I304="","",'6 Valoración Control'!I304)</f>
        <v/>
      </c>
      <c r="J305" s="869"/>
      <c r="K305" s="871"/>
      <c r="L305" s="873"/>
      <c r="M305" s="194"/>
      <c r="N305" s="195"/>
      <c r="O305" s="73"/>
      <c r="P305" s="73"/>
      <c r="Q305" s="196"/>
      <c r="R305" s="197"/>
      <c r="S305" s="198"/>
      <c r="T305" s="195"/>
      <c r="U305" s="73"/>
      <c r="V305" s="123"/>
      <c r="W305" s="199"/>
    </row>
    <row r="306" spans="1:23" x14ac:dyDescent="0.25">
      <c r="A306" s="883"/>
      <c r="B306" s="867"/>
      <c r="C306" s="869"/>
      <c r="D306" s="871"/>
      <c r="E306" s="863"/>
      <c r="F306" s="865"/>
      <c r="G306" s="867"/>
      <c r="H306" s="154" t="s">
        <v>244</v>
      </c>
      <c r="I306" s="152" t="str">
        <f>+IF('6 Valoración Control'!I305="","",'6 Valoración Control'!I305)</f>
        <v/>
      </c>
      <c r="J306" s="869"/>
      <c r="K306" s="871"/>
      <c r="L306" s="873"/>
      <c r="M306" s="194"/>
      <c r="N306" s="195"/>
      <c r="O306" s="73"/>
      <c r="P306" s="73"/>
      <c r="Q306" s="196"/>
      <c r="R306" s="197"/>
      <c r="S306" s="198"/>
      <c r="T306" s="195"/>
      <c r="U306" s="73"/>
      <c r="V306" s="123"/>
      <c r="W306" s="199"/>
    </row>
    <row r="307" spans="1:23" x14ac:dyDescent="0.25">
      <c r="A307" s="883"/>
      <c r="B307" s="867"/>
      <c r="C307" s="869"/>
      <c r="D307" s="871"/>
      <c r="E307" s="863"/>
      <c r="F307" s="865"/>
      <c r="G307" s="867"/>
      <c r="H307" s="154" t="s">
        <v>245</v>
      </c>
      <c r="I307" s="152" t="str">
        <f>+IF('6 Valoración Control'!I306="","",'6 Valoración Control'!I306)</f>
        <v/>
      </c>
      <c r="J307" s="869"/>
      <c r="K307" s="871"/>
      <c r="L307" s="873"/>
      <c r="M307" s="194"/>
      <c r="N307" s="195"/>
      <c r="O307" s="73"/>
      <c r="P307" s="73"/>
      <c r="Q307" s="196"/>
      <c r="R307" s="197"/>
      <c r="S307" s="198"/>
      <c r="T307" s="195"/>
      <c r="U307" s="73"/>
      <c r="V307" s="123"/>
      <c r="W307" s="199"/>
    </row>
    <row r="308" spans="1:23" x14ac:dyDescent="0.25">
      <c r="A308" s="883"/>
      <c r="B308" s="867"/>
      <c r="C308" s="869"/>
      <c r="D308" s="871"/>
      <c r="E308" s="863"/>
      <c r="F308" s="865" t="s">
        <v>249</v>
      </c>
      <c r="G308" s="867" t="str">
        <f>+IF('6 Valoración Control'!G307="","",'6 Valoración Control'!G307)</f>
        <v/>
      </c>
      <c r="H308" s="154" t="s">
        <v>243</v>
      </c>
      <c r="I308" s="152" t="str">
        <f>+IF('6 Valoración Control'!I307="","",'6 Valoración Control'!I307)</f>
        <v/>
      </c>
      <c r="J308" s="869"/>
      <c r="K308" s="871"/>
      <c r="L308" s="873"/>
      <c r="M308" s="194"/>
      <c r="N308" s="195"/>
      <c r="O308" s="73"/>
      <c r="P308" s="73"/>
      <c r="Q308" s="196"/>
      <c r="R308" s="197"/>
      <c r="S308" s="198"/>
      <c r="T308" s="195"/>
      <c r="U308" s="73"/>
      <c r="V308" s="123"/>
      <c r="W308" s="199"/>
    </row>
    <row r="309" spans="1:23" x14ac:dyDescent="0.25">
      <c r="A309" s="883"/>
      <c r="B309" s="867"/>
      <c r="C309" s="869"/>
      <c r="D309" s="871"/>
      <c r="E309" s="863"/>
      <c r="F309" s="865"/>
      <c r="G309" s="867"/>
      <c r="H309" s="154" t="s">
        <v>244</v>
      </c>
      <c r="I309" s="152" t="str">
        <f>+IF('6 Valoración Control'!I308="","",'6 Valoración Control'!I308)</f>
        <v/>
      </c>
      <c r="J309" s="869"/>
      <c r="K309" s="871"/>
      <c r="L309" s="873"/>
      <c r="M309" s="194"/>
      <c r="N309" s="195"/>
      <c r="O309" s="73"/>
      <c r="P309" s="73"/>
      <c r="Q309" s="196"/>
      <c r="R309" s="197"/>
      <c r="S309" s="198"/>
      <c r="T309" s="195"/>
      <c r="U309" s="73"/>
      <c r="V309" s="123"/>
      <c r="W309" s="199"/>
    </row>
    <row r="310" spans="1:23" ht="12.75" thickBot="1" x14ac:dyDescent="0.3">
      <c r="A310" s="884"/>
      <c r="B310" s="881"/>
      <c r="C310" s="874"/>
      <c r="D310" s="875"/>
      <c r="E310" s="885"/>
      <c r="F310" s="880"/>
      <c r="G310" s="881"/>
      <c r="H310" s="155" t="s">
        <v>245</v>
      </c>
      <c r="I310" s="153" t="str">
        <f>+IF('6 Valoración Control'!I309="","",'6 Valoración Control'!I309)</f>
        <v/>
      </c>
      <c r="J310" s="874"/>
      <c r="K310" s="875"/>
      <c r="L310" s="876"/>
      <c r="M310" s="206"/>
      <c r="N310" s="207"/>
      <c r="O310" s="86"/>
      <c r="P310" s="86"/>
      <c r="Q310" s="208"/>
      <c r="R310" s="209"/>
      <c r="S310" s="210"/>
      <c r="T310" s="207"/>
      <c r="U310" s="86"/>
      <c r="V310" s="125"/>
      <c r="W310" s="211"/>
    </row>
    <row r="311" spans="1:23" x14ac:dyDescent="0.25">
      <c r="A311" s="882" t="str">
        <f>'2 Contexto e Identificación'!$A$30</f>
        <v>R19</v>
      </c>
      <c r="B311" s="866" t="str">
        <f>+'2 Contexto e Identificación'!$E$30</f>
        <v xml:space="preserve">  </v>
      </c>
      <c r="C311" s="868">
        <f>+'5 Mapa Calor Inherente'!$C$30</f>
        <v>0</v>
      </c>
      <c r="D311" s="870">
        <f>+'5 Mapa Calor Inherente'!$D$30</f>
        <v>0</v>
      </c>
      <c r="E311" s="862">
        <f>+'5 Mapa Calor Inherente'!$E$30</f>
        <v>0</v>
      </c>
      <c r="F311" s="864" t="s">
        <v>242</v>
      </c>
      <c r="G311" s="866" t="str">
        <f>+IF('6 Valoración Control'!G310="","",'6 Valoración Control'!G310)</f>
        <v/>
      </c>
      <c r="H311" s="156" t="s">
        <v>243</v>
      </c>
      <c r="I311" s="142" t="str">
        <f>+IF('6 Valoración Control'!I310="","",'6 Valoración Control'!I310)</f>
        <v/>
      </c>
      <c r="J311" s="868" t="str">
        <f>+'7 Mapa Calor Residual'!$C$29</f>
        <v/>
      </c>
      <c r="K311" s="870">
        <f>+'7 Mapa Calor Residual'!$D$29</f>
        <v>0</v>
      </c>
      <c r="L311" s="872">
        <f>+'7 Mapa Calor Residual'!$E$29</f>
        <v>0</v>
      </c>
      <c r="M311" s="212"/>
      <c r="N311" s="213"/>
      <c r="O311" s="93"/>
      <c r="P311" s="93"/>
      <c r="Q311" s="214"/>
      <c r="R311" s="215"/>
      <c r="S311" s="216"/>
      <c r="T311" s="213"/>
      <c r="U311" s="93"/>
      <c r="V311" s="121"/>
      <c r="W311" s="217"/>
    </row>
    <row r="312" spans="1:23" x14ac:dyDescent="0.25">
      <c r="A312" s="883"/>
      <c r="B312" s="867"/>
      <c r="C312" s="869"/>
      <c r="D312" s="871"/>
      <c r="E312" s="863"/>
      <c r="F312" s="865"/>
      <c r="G312" s="867"/>
      <c r="H312" s="154" t="s">
        <v>244</v>
      </c>
      <c r="I312" s="152" t="str">
        <f>+IF('6 Valoración Control'!I311="","",'6 Valoración Control'!I311)</f>
        <v/>
      </c>
      <c r="J312" s="869"/>
      <c r="K312" s="871"/>
      <c r="L312" s="873"/>
      <c r="M312" s="194"/>
      <c r="N312" s="195"/>
      <c r="O312" s="73"/>
      <c r="P312" s="73"/>
      <c r="Q312" s="196"/>
      <c r="R312" s="197"/>
      <c r="S312" s="198"/>
      <c r="T312" s="195"/>
      <c r="U312" s="73"/>
      <c r="V312" s="123"/>
      <c r="W312" s="199"/>
    </row>
    <row r="313" spans="1:23" x14ac:dyDescent="0.25">
      <c r="A313" s="883"/>
      <c r="B313" s="867"/>
      <c r="C313" s="869"/>
      <c r="D313" s="871"/>
      <c r="E313" s="863"/>
      <c r="F313" s="865"/>
      <c r="G313" s="867"/>
      <c r="H313" s="154" t="s">
        <v>245</v>
      </c>
      <c r="I313" s="152" t="str">
        <f>+IF('6 Valoración Control'!I312="","",'6 Valoración Control'!I312)</f>
        <v/>
      </c>
      <c r="J313" s="869"/>
      <c r="K313" s="871"/>
      <c r="L313" s="873"/>
      <c r="M313" s="194"/>
      <c r="N313" s="195"/>
      <c r="O313" s="73"/>
      <c r="P313" s="73"/>
      <c r="Q313" s="196"/>
      <c r="R313" s="197"/>
      <c r="S313" s="198"/>
      <c r="T313" s="195"/>
      <c r="U313" s="73"/>
      <c r="V313" s="123"/>
      <c r="W313" s="199"/>
    </row>
    <row r="314" spans="1:23" x14ac:dyDescent="0.25">
      <c r="A314" s="883"/>
      <c r="B314" s="867"/>
      <c r="C314" s="869"/>
      <c r="D314" s="871"/>
      <c r="E314" s="863"/>
      <c r="F314" s="865" t="s">
        <v>246</v>
      </c>
      <c r="G314" s="867" t="str">
        <f>+IF('6 Valoración Control'!G313="","",'6 Valoración Control'!G313)</f>
        <v/>
      </c>
      <c r="H314" s="154" t="s">
        <v>243</v>
      </c>
      <c r="I314" s="152" t="str">
        <f>+IF('6 Valoración Control'!I313="","",'6 Valoración Control'!I313)</f>
        <v/>
      </c>
      <c r="J314" s="869"/>
      <c r="K314" s="871"/>
      <c r="L314" s="873"/>
      <c r="M314" s="194"/>
      <c r="N314" s="195"/>
      <c r="O314" s="73"/>
      <c r="P314" s="73"/>
      <c r="Q314" s="196"/>
      <c r="R314" s="197"/>
      <c r="S314" s="198"/>
      <c r="T314" s="195"/>
      <c r="U314" s="73"/>
      <c r="V314" s="123"/>
      <c r="W314" s="199"/>
    </row>
    <row r="315" spans="1:23" x14ac:dyDescent="0.25">
      <c r="A315" s="883"/>
      <c r="B315" s="867"/>
      <c r="C315" s="869"/>
      <c r="D315" s="871"/>
      <c r="E315" s="863"/>
      <c r="F315" s="865"/>
      <c r="G315" s="867"/>
      <c r="H315" s="154" t="s">
        <v>244</v>
      </c>
      <c r="I315" s="152" t="str">
        <f>+IF('6 Valoración Control'!I314="","",'6 Valoración Control'!I314)</f>
        <v/>
      </c>
      <c r="J315" s="869"/>
      <c r="K315" s="871"/>
      <c r="L315" s="873"/>
      <c r="M315" s="194"/>
      <c r="N315" s="195"/>
      <c r="O315" s="73"/>
      <c r="P315" s="73"/>
      <c r="Q315" s="196"/>
      <c r="R315" s="197"/>
      <c r="S315" s="198"/>
      <c r="T315" s="195"/>
      <c r="U315" s="73"/>
      <c r="V315" s="123"/>
      <c r="W315" s="199"/>
    </row>
    <row r="316" spans="1:23" x14ac:dyDescent="0.25">
      <c r="A316" s="883"/>
      <c r="B316" s="867"/>
      <c r="C316" s="869"/>
      <c r="D316" s="871"/>
      <c r="E316" s="863"/>
      <c r="F316" s="865"/>
      <c r="G316" s="867"/>
      <c r="H316" s="154" t="s">
        <v>245</v>
      </c>
      <c r="I316" s="152" t="str">
        <f>+IF('6 Valoración Control'!I315="","",'6 Valoración Control'!I315)</f>
        <v/>
      </c>
      <c r="J316" s="869"/>
      <c r="K316" s="871"/>
      <c r="L316" s="873"/>
      <c r="M316" s="194"/>
      <c r="N316" s="195"/>
      <c r="O316" s="73"/>
      <c r="P316" s="73"/>
      <c r="Q316" s="196"/>
      <c r="R316" s="197"/>
      <c r="S316" s="198"/>
      <c r="T316" s="195"/>
      <c r="U316" s="73"/>
      <c r="V316" s="123"/>
      <c r="W316" s="199"/>
    </row>
    <row r="317" spans="1:23" x14ac:dyDescent="0.25">
      <c r="A317" s="883"/>
      <c r="B317" s="867"/>
      <c r="C317" s="869"/>
      <c r="D317" s="871"/>
      <c r="E317" s="863"/>
      <c r="F317" s="865" t="s">
        <v>247</v>
      </c>
      <c r="G317" s="867" t="str">
        <f>+IF('6 Valoración Control'!G316="","",'6 Valoración Control'!G316)</f>
        <v/>
      </c>
      <c r="H317" s="154" t="s">
        <v>243</v>
      </c>
      <c r="I317" s="152" t="str">
        <f>+IF('6 Valoración Control'!I316="","",'6 Valoración Control'!I316)</f>
        <v/>
      </c>
      <c r="J317" s="869"/>
      <c r="K317" s="871"/>
      <c r="L317" s="873"/>
      <c r="M317" s="194"/>
      <c r="N317" s="195"/>
      <c r="O317" s="73"/>
      <c r="P317" s="73"/>
      <c r="Q317" s="196"/>
      <c r="R317" s="197"/>
      <c r="S317" s="198"/>
      <c r="T317" s="195"/>
      <c r="U317" s="73"/>
      <c r="V317" s="123"/>
      <c r="W317" s="199"/>
    </row>
    <row r="318" spans="1:23" x14ac:dyDescent="0.25">
      <c r="A318" s="883"/>
      <c r="B318" s="867"/>
      <c r="C318" s="869"/>
      <c r="D318" s="871"/>
      <c r="E318" s="863"/>
      <c r="F318" s="865"/>
      <c r="G318" s="867"/>
      <c r="H318" s="154" t="s">
        <v>244</v>
      </c>
      <c r="I318" s="152" t="str">
        <f>+IF('6 Valoración Control'!I317="","",'6 Valoración Control'!I317)</f>
        <v/>
      </c>
      <c r="J318" s="869"/>
      <c r="K318" s="871"/>
      <c r="L318" s="873"/>
      <c r="M318" s="194"/>
      <c r="N318" s="195"/>
      <c r="O318" s="73"/>
      <c r="P318" s="73"/>
      <c r="Q318" s="196"/>
      <c r="R318" s="197"/>
      <c r="S318" s="198"/>
      <c r="T318" s="195"/>
      <c r="U318" s="73"/>
      <c r="V318" s="123"/>
      <c r="W318" s="199"/>
    </row>
    <row r="319" spans="1:23" x14ac:dyDescent="0.25">
      <c r="A319" s="883"/>
      <c r="B319" s="867"/>
      <c r="C319" s="869"/>
      <c r="D319" s="871"/>
      <c r="E319" s="863"/>
      <c r="F319" s="865"/>
      <c r="G319" s="867"/>
      <c r="H319" s="154" t="s">
        <v>245</v>
      </c>
      <c r="I319" s="152" t="str">
        <f>+IF('6 Valoración Control'!I318="","",'6 Valoración Control'!I318)</f>
        <v/>
      </c>
      <c r="J319" s="869"/>
      <c r="K319" s="871"/>
      <c r="L319" s="873"/>
      <c r="M319" s="194"/>
      <c r="N319" s="195"/>
      <c r="O319" s="73"/>
      <c r="P319" s="73"/>
      <c r="Q319" s="196"/>
      <c r="R319" s="197"/>
      <c r="S319" s="198"/>
      <c r="T319" s="195"/>
      <c r="U319" s="73"/>
      <c r="V319" s="123"/>
      <c r="W319" s="199"/>
    </row>
    <row r="320" spans="1:23" x14ac:dyDescent="0.25">
      <c r="A320" s="883"/>
      <c r="B320" s="867"/>
      <c r="C320" s="869"/>
      <c r="D320" s="871"/>
      <c r="E320" s="863"/>
      <c r="F320" s="865" t="s">
        <v>248</v>
      </c>
      <c r="G320" s="867" t="str">
        <f>+IF('6 Valoración Control'!G319="","",'6 Valoración Control'!G319)</f>
        <v/>
      </c>
      <c r="H320" s="154" t="s">
        <v>243</v>
      </c>
      <c r="I320" s="152" t="str">
        <f>+IF('6 Valoración Control'!I319="","",'6 Valoración Control'!I319)</f>
        <v/>
      </c>
      <c r="J320" s="869"/>
      <c r="K320" s="871"/>
      <c r="L320" s="873"/>
      <c r="M320" s="194"/>
      <c r="N320" s="195"/>
      <c r="O320" s="73"/>
      <c r="P320" s="73"/>
      <c r="Q320" s="196"/>
      <c r="R320" s="197"/>
      <c r="S320" s="198"/>
      <c r="T320" s="195"/>
      <c r="U320" s="73"/>
      <c r="V320" s="123"/>
      <c r="W320" s="199"/>
    </row>
    <row r="321" spans="1:23" x14ac:dyDescent="0.25">
      <c r="A321" s="883"/>
      <c r="B321" s="867"/>
      <c r="C321" s="869"/>
      <c r="D321" s="871"/>
      <c r="E321" s="863"/>
      <c r="F321" s="865"/>
      <c r="G321" s="867"/>
      <c r="H321" s="154" t="s">
        <v>244</v>
      </c>
      <c r="I321" s="152" t="str">
        <f>+IF('6 Valoración Control'!I320="","",'6 Valoración Control'!I320)</f>
        <v/>
      </c>
      <c r="J321" s="869"/>
      <c r="K321" s="871"/>
      <c r="L321" s="873"/>
      <c r="M321" s="194"/>
      <c r="N321" s="195"/>
      <c r="O321" s="73"/>
      <c r="P321" s="73"/>
      <c r="Q321" s="196"/>
      <c r="R321" s="197"/>
      <c r="S321" s="198"/>
      <c r="T321" s="195"/>
      <c r="U321" s="73"/>
      <c r="V321" s="123"/>
      <c r="W321" s="199"/>
    </row>
    <row r="322" spans="1:23" x14ac:dyDescent="0.25">
      <c r="A322" s="883"/>
      <c r="B322" s="867"/>
      <c r="C322" s="869"/>
      <c r="D322" s="871"/>
      <c r="E322" s="863"/>
      <c r="F322" s="865"/>
      <c r="G322" s="867"/>
      <c r="H322" s="154" t="s">
        <v>245</v>
      </c>
      <c r="I322" s="152" t="str">
        <f>+IF('6 Valoración Control'!I321="","",'6 Valoración Control'!I321)</f>
        <v/>
      </c>
      <c r="J322" s="869"/>
      <c r="K322" s="871"/>
      <c r="L322" s="873"/>
      <c r="M322" s="194"/>
      <c r="N322" s="195"/>
      <c r="O322" s="73"/>
      <c r="P322" s="73"/>
      <c r="Q322" s="196"/>
      <c r="R322" s="197"/>
      <c r="S322" s="198"/>
      <c r="T322" s="195"/>
      <c r="U322" s="73"/>
      <c r="V322" s="123"/>
      <c r="W322" s="199"/>
    </row>
    <row r="323" spans="1:23" x14ac:dyDescent="0.25">
      <c r="A323" s="883"/>
      <c r="B323" s="867"/>
      <c r="C323" s="869"/>
      <c r="D323" s="871"/>
      <c r="E323" s="863"/>
      <c r="F323" s="865" t="s">
        <v>249</v>
      </c>
      <c r="G323" s="867" t="str">
        <f>+IF('6 Valoración Control'!G322="","",'6 Valoración Control'!G322)</f>
        <v/>
      </c>
      <c r="H323" s="154" t="s">
        <v>243</v>
      </c>
      <c r="I323" s="152" t="str">
        <f>+IF('6 Valoración Control'!I322="","",'6 Valoración Control'!I322)</f>
        <v/>
      </c>
      <c r="J323" s="869"/>
      <c r="K323" s="871"/>
      <c r="L323" s="873"/>
      <c r="M323" s="194"/>
      <c r="N323" s="195"/>
      <c r="O323" s="73"/>
      <c r="P323" s="73"/>
      <c r="Q323" s="196"/>
      <c r="R323" s="197"/>
      <c r="S323" s="198"/>
      <c r="T323" s="195"/>
      <c r="U323" s="73"/>
      <c r="V323" s="123"/>
      <c r="W323" s="199"/>
    </row>
    <row r="324" spans="1:23" x14ac:dyDescent="0.25">
      <c r="A324" s="883"/>
      <c r="B324" s="867"/>
      <c r="C324" s="869"/>
      <c r="D324" s="871"/>
      <c r="E324" s="863"/>
      <c r="F324" s="865"/>
      <c r="G324" s="867"/>
      <c r="H324" s="154" t="s">
        <v>244</v>
      </c>
      <c r="I324" s="152" t="str">
        <f>+IF('6 Valoración Control'!I323="","",'6 Valoración Control'!I323)</f>
        <v/>
      </c>
      <c r="J324" s="869"/>
      <c r="K324" s="871"/>
      <c r="L324" s="873"/>
      <c r="M324" s="194"/>
      <c r="N324" s="195"/>
      <c r="O324" s="73"/>
      <c r="P324" s="73"/>
      <c r="Q324" s="196"/>
      <c r="R324" s="197"/>
      <c r="S324" s="198"/>
      <c r="T324" s="195"/>
      <c r="U324" s="73"/>
      <c r="V324" s="123"/>
      <c r="W324" s="199"/>
    </row>
    <row r="325" spans="1:23" ht="12.75" thickBot="1" x14ac:dyDescent="0.3">
      <c r="A325" s="884"/>
      <c r="B325" s="881"/>
      <c r="C325" s="874"/>
      <c r="D325" s="875"/>
      <c r="E325" s="885"/>
      <c r="F325" s="880"/>
      <c r="G325" s="881"/>
      <c r="H325" s="155" t="s">
        <v>245</v>
      </c>
      <c r="I325" s="153" t="str">
        <f>+IF('6 Valoración Control'!I324="","",'6 Valoración Control'!I324)</f>
        <v/>
      </c>
      <c r="J325" s="874"/>
      <c r="K325" s="875"/>
      <c r="L325" s="876"/>
      <c r="M325" s="206"/>
      <c r="N325" s="207"/>
      <c r="O325" s="86"/>
      <c r="P325" s="86"/>
      <c r="Q325" s="208"/>
      <c r="R325" s="209"/>
      <c r="S325" s="210"/>
      <c r="T325" s="207"/>
      <c r="U325" s="86"/>
      <c r="V325" s="125"/>
      <c r="W325" s="211"/>
    </row>
    <row r="326" spans="1:23" x14ac:dyDescent="0.25">
      <c r="A326" s="882" t="str">
        <f>'2 Contexto e Identificación'!$A$31</f>
        <v>R20</v>
      </c>
      <c r="B326" s="866" t="str">
        <f>+'2 Contexto e Identificación'!$E$31</f>
        <v xml:space="preserve">  </v>
      </c>
      <c r="C326" s="868">
        <f>+'5 Mapa Calor Inherente'!$C$31</f>
        <v>0</v>
      </c>
      <c r="D326" s="870">
        <f>+'5 Mapa Calor Inherente'!$D$31</f>
        <v>0</v>
      </c>
      <c r="E326" s="862">
        <f>+'5 Mapa Calor Inherente'!$E$31</f>
        <v>0</v>
      </c>
      <c r="F326" s="864" t="s">
        <v>242</v>
      </c>
      <c r="G326" s="866" t="str">
        <f>+IF('6 Valoración Control'!G325="","",'6 Valoración Control'!G325)</f>
        <v/>
      </c>
      <c r="H326" s="156" t="s">
        <v>243</v>
      </c>
      <c r="I326" s="142" t="str">
        <f>+IF('6 Valoración Control'!I325="","",'6 Valoración Control'!I325)</f>
        <v/>
      </c>
      <c r="J326" s="868" t="str">
        <f>+'7 Mapa Calor Residual'!$C$30</f>
        <v/>
      </c>
      <c r="K326" s="870">
        <f>+'7 Mapa Calor Residual'!$D$30</f>
        <v>0</v>
      </c>
      <c r="L326" s="872">
        <f>+'7 Mapa Calor Residual'!$E$30</f>
        <v>0</v>
      </c>
      <c r="M326" s="212"/>
      <c r="N326" s="213"/>
      <c r="O326" s="93"/>
      <c r="P326" s="93"/>
      <c r="Q326" s="214"/>
      <c r="R326" s="215"/>
      <c r="S326" s="216"/>
      <c r="T326" s="213"/>
      <c r="U326" s="93"/>
      <c r="V326" s="121"/>
      <c r="W326" s="217"/>
    </row>
    <row r="327" spans="1:23" x14ac:dyDescent="0.25">
      <c r="A327" s="883"/>
      <c r="B327" s="867"/>
      <c r="C327" s="869"/>
      <c r="D327" s="871"/>
      <c r="E327" s="863"/>
      <c r="F327" s="865"/>
      <c r="G327" s="867"/>
      <c r="H327" s="154" t="s">
        <v>244</v>
      </c>
      <c r="I327" s="152" t="str">
        <f>+IF('6 Valoración Control'!I326="","",'6 Valoración Control'!I326)</f>
        <v/>
      </c>
      <c r="J327" s="869"/>
      <c r="K327" s="871"/>
      <c r="L327" s="873"/>
      <c r="M327" s="194"/>
      <c r="N327" s="195"/>
      <c r="O327" s="73"/>
      <c r="P327" s="73"/>
      <c r="Q327" s="196"/>
      <c r="R327" s="197"/>
      <c r="S327" s="198"/>
      <c r="T327" s="195"/>
      <c r="U327" s="73"/>
      <c r="V327" s="123"/>
      <c r="W327" s="199"/>
    </row>
    <row r="328" spans="1:23" x14ac:dyDescent="0.25">
      <c r="A328" s="883"/>
      <c r="B328" s="867"/>
      <c r="C328" s="869"/>
      <c r="D328" s="871"/>
      <c r="E328" s="863"/>
      <c r="F328" s="865"/>
      <c r="G328" s="867"/>
      <c r="H328" s="154" t="s">
        <v>245</v>
      </c>
      <c r="I328" s="152" t="str">
        <f>+IF('6 Valoración Control'!I327="","",'6 Valoración Control'!I327)</f>
        <v/>
      </c>
      <c r="J328" s="869"/>
      <c r="K328" s="871"/>
      <c r="L328" s="873"/>
      <c r="M328" s="194"/>
      <c r="N328" s="195"/>
      <c r="O328" s="73"/>
      <c r="P328" s="73"/>
      <c r="Q328" s="196"/>
      <c r="R328" s="197"/>
      <c r="S328" s="198"/>
      <c r="T328" s="195"/>
      <c r="U328" s="73"/>
      <c r="V328" s="123"/>
      <c r="W328" s="199"/>
    </row>
    <row r="329" spans="1:23" x14ac:dyDescent="0.25">
      <c r="A329" s="883"/>
      <c r="B329" s="867"/>
      <c r="C329" s="869"/>
      <c r="D329" s="871"/>
      <c r="E329" s="863"/>
      <c r="F329" s="865" t="s">
        <v>246</v>
      </c>
      <c r="G329" s="867" t="str">
        <f>+IF('6 Valoración Control'!G328="","",'6 Valoración Control'!G328)</f>
        <v/>
      </c>
      <c r="H329" s="154" t="s">
        <v>243</v>
      </c>
      <c r="I329" s="152" t="str">
        <f>+IF('6 Valoración Control'!I328="","",'6 Valoración Control'!I328)</f>
        <v/>
      </c>
      <c r="J329" s="869"/>
      <c r="K329" s="871"/>
      <c r="L329" s="873"/>
      <c r="M329" s="194"/>
      <c r="N329" s="195"/>
      <c r="O329" s="73"/>
      <c r="P329" s="73"/>
      <c r="Q329" s="196"/>
      <c r="R329" s="197"/>
      <c r="S329" s="198"/>
      <c r="T329" s="195"/>
      <c r="U329" s="73"/>
      <c r="V329" s="123"/>
      <c r="W329" s="199"/>
    </row>
    <row r="330" spans="1:23" x14ac:dyDescent="0.25">
      <c r="A330" s="883"/>
      <c r="B330" s="867"/>
      <c r="C330" s="869"/>
      <c r="D330" s="871"/>
      <c r="E330" s="863"/>
      <c r="F330" s="865"/>
      <c r="G330" s="867"/>
      <c r="H330" s="154" t="s">
        <v>244</v>
      </c>
      <c r="I330" s="152" t="str">
        <f>+IF('6 Valoración Control'!I329="","",'6 Valoración Control'!I329)</f>
        <v/>
      </c>
      <c r="J330" s="869"/>
      <c r="K330" s="871"/>
      <c r="L330" s="873"/>
      <c r="M330" s="194"/>
      <c r="N330" s="195"/>
      <c r="O330" s="73"/>
      <c r="P330" s="73"/>
      <c r="Q330" s="196"/>
      <c r="R330" s="197"/>
      <c r="S330" s="198"/>
      <c r="T330" s="195"/>
      <c r="U330" s="73"/>
      <c r="V330" s="123"/>
      <c r="W330" s="199"/>
    </row>
    <row r="331" spans="1:23" x14ac:dyDescent="0.25">
      <c r="A331" s="883"/>
      <c r="B331" s="867"/>
      <c r="C331" s="869"/>
      <c r="D331" s="871"/>
      <c r="E331" s="863"/>
      <c r="F331" s="865"/>
      <c r="G331" s="867"/>
      <c r="H331" s="154" t="s">
        <v>245</v>
      </c>
      <c r="I331" s="152" t="str">
        <f>+IF('6 Valoración Control'!I330="","",'6 Valoración Control'!I330)</f>
        <v/>
      </c>
      <c r="J331" s="869"/>
      <c r="K331" s="871"/>
      <c r="L331" s="873"/>
      <c r="M331" s="194"/>
      <c r="N331" s="195"/>
      <c r="O331" s="73"/>
      <c r="P331" s="73"/>
      <c r="Q331" s="196"/>
      <c r="R331" s="197"/>
      <c r="S331" s="198"/>
      <c r="T331" s="195"/>
      <c r="U331" s="73"/>
      <c r="V331" s="123"/>
      <c r="W331" s="199"/>
    </row>
    <row r="332" spans="1:23" x14ac:dyDescent="0.25">
      <c r="A332" s="883"/>
      <c r="B332" s="867"/>
      <c r="C332" s="869"/>
      <c r="D332" s="871"/>
      <c r="E332" s="863"/>
      <c r="F332" s="865" t="s">
        <v>247</v>
      </c>
      <c r="G332" s="867" t="str">
        <f>+IF('6 Valoración Control'!G331="","",'6 Valoración Control'!G331)</f>
        <v/>
      </c>
      <c r="H332" s="154" t="s">
        <v>243</v>
      </c>
      <c r="I332" s="152" t="str">
        <f>+IF('6 Valoración Control'!I331="","",'6 Valoración Control'!I331)</f>
        <v/>
      </c>
      <c r="J332" s="869"/>
      <c r="K332" s="871"/>
      <c r="L332" s="873"/>
      <c r="M332" s="194"/>
      <c r="N332" s="195"/>
      <c r="O332" s="73"/>
      <c r="P332" s="73"/>
      <c r="Q332" s="196"/>
      <c r="R332" s="197"/>
      <c r="S332" s="198"/>
      <c r="T332" s="195"/>
      <c r="U332" s="73"/>
      <c r="V332" s="123"/>
      <c r="W332" s="199"/>
    </row>
    <row r="333" spans="1:23" x14ac:dyDescent="0.25">
      <c r="A333" s="883"/>
      <c r="B333" s="867"/>
      <c r="C333" s="869"/>
      <c r="D333" s="871"/>
      <c r="E333" s="863"/>
      <c r="F333" s="865"/>
      <c r="G333" s="867"/>
      <c r="H333" s="154" t="s">
        <v>244</v>
      </c>
      <c r="I333" s="152" t="str">
        <f>+IF('6 Valoración Control'!I332="","",'6 Valoración Control'!I332)</f>
        <v/>
      </c>
      <c r="J333" s="869"/>
      <c r="K333" s="871"/>
      <c r="L333" s="873"/>
      <c r="M333" s="194"/>
      <c r="N333" s="195"/>
      <c r="O333" s="73"/>
      <c r="P333" s="73"/>
      <c r="Q333" s="196"/>
      <c r="R333" s="197"/>
      <c r="S333" s="198"/>
      <c r="T333" s="195"/>
      <c r="U333" s="73"/>
      <c r="V333" s="123"/>
      <c r="W333" s="199"/>
    </row>
    <row r="334" spans="1:23" x14ac:dyDescent="0.25">
      <c r="A334" s="883"/>
      <c r="B334" s="867"/>
      <c r="C334" s="869"/>
      <c r="D334" s="871"/>
      <c r="E334" s="863"/>
      <c r="F334" s="865"/>
      <c r="G334" s="867"/>
      <c r="H334" s="154" t="s">
        <v>245</v>
      </c>
      <c r="I334" s="152" t="str">
        <f>+IF('6 Valoración Control'!I333="","",'6 Valoración Control'!I333)</f>
        <v/>
      </c>
      <c r="J334" s="869"/>
      <c r="K334" s="871"/>
      <c r="L334" s="873"/>
      <c r="M334" s="194"/>
      <c r="N334" s="195"/>
      <c r="O334" s="73"/>
      <c r="P334" s="73"/>
      <c r="Q334" s="196"/>
      <c r="R334" s="197"/>
      <c r="S334" s="198"/>
      <c r="T334" s="195"/>
      <c r="U334" s="73"/>
      <c r="V334" s="123"/>
      <c r="W334" s="199"/>
    </row>
    <row r="335" spans="1:23" x14ac:dyDescent="0.25">
      <c r="A335" s="883"/>
      <c r="B335" s="867"/>
      <c r="C335" s="869"/>
      <c r="D335" s="871"/>
      <c r="E335" s="863"/>
      <c r="F335" s="865" t="s">
        <v>248</v>
      </c>
      <c r="G335" s="867" t="str">
        <f>+IF('6 Valoración Control'!G334="","",'6 Valoración Control'!G334)</f>
        <v/>
      </c>
      <c r="H335" s="154" t="s">
        <v>243</v>
      </c>
      <c r="I335" s="152" t="str">
        <f>+IF('6 Valoración Control'!I334="","",'6 Valoración Control'!I334)</f>
        <v/>
      </c>
      <c r="J335" s="869"/>
      <c r="K335" s="871"/>
      <c r="L335" s="873"/>
      <c r="M335" s="194"/>
      <c r="N335" s="195"/>
      <c r="O335" s="73"/>
      <c r="P335" s="73"/>
      <c r="Q335" s="196"/>
      <c r="R335" s="197"/>
      <c r="S335" s="198"/>
      <c r="T335" s="195"/>
      <c r="U335" s="73"/>
      <c r="V335" s="123"/>
      <c r="W335" s="199"/>
    </row>
    <row r="336" spans="1:23" x14ac:dyDescent="0.25">
      <c r="A336" s="883"/>
      <c r="B336" s="867"/>
      <c r="C336" s="869"/>
      <c r="D336" s="871"/>
      <c r="E336" s="863"/>
      <c r="F336" s="865"/>
      <c r="G336" s="867"/>
      <c r="H336" s="154" t="s">
        <v>244</v>
      </c>
      <c r="I336" s="152" t="str">
        <f>+IF('6 Valoración Control'!I335="","",'6 Valoración Control'!I335)</f>
        <v/>
      </c>
      <c r="J336" s="869"/>
      <c r="K336" s="871"/>
      <c r="L336" s="873"/>
      <c r="M336" s="194"/>
      <c r="N336" s="195"/>
      <c r="O336" s="73"/>
      <c r="P336" s="73"/>
      <c r="Q336" s="196"/>
      <c r="R336" s="197"/>
      <c r="S336" s="198"/>
      <c r="T336" s="195"/>
      <c r="U336" s="73"/>
      <c r="V336" s="123"/>
      <c r="W336" s="199"/>
    </row>
    <row r="337" spans="1:23" x14ac:dyDescent="0.25">
      <c r="A337" s="883"/>
      <c r="B337" s="867"/>
      <c r="C337" s="869"/>
      <c r="D337" s="871"/>
      <c r="E337" s="863"/>
      <c r="F337" s="865"/>
      <c r="G337" s="867"/>
      <c r="H337" s="154" t="s">
        <v>245</v>
      </c>
      <c r="I337" s="152" t="str">
        <f>+IF('6 Valoración Control'!I336="","",'6 Valoración Control'!I336)</f>
        <v/>
      </c>
      <c r="J337" s="869"/>
      <c r="K337" s="871"/>
      <c r="L337" s="873"/>
      <c r="M337" s="194"/>
      <c r="N337" s="195"/>
      <c r="O337" s="73"/>
      <c r="P337" s="73"/>
      <c r="Q337" s="196"/>
      <c r="R337" s="197"/>
      <c r="S337" s="198"/>
      <c r="T337" s="195"/>
      <c r="U337" s="73"/>
      <c r="V337" s="123"/>
      <c r="W337" s="199"/>
    </row>
    <row r="338" spans="1:23" x14ac:dyDescent="0.25">
      <c r="A338" s="883"/>
      <c r="B338" s="867"/>
      <c r="C338" s="869"/>
      <c r="D338" s="871"/>
      <c r="E338" s="863"/>
      <c r="F338" s="865" t="s">
        <v>249</v>
      </c>
      <c r="G338" s="867" t="str">
        <f>+IF('6 Valoración Control'!G337="","",'6 Valoración Control'!G337)</f>
        <v/>
      </c>
      <c r="H338" s="154" t="s">
        <v>243</v>
      </c>
      <c r="I338" s="152" t="str">
        <f>+IF('6 Valoración Control'!I337="","",'6 Valoración Control'!I337)</f>
        <v/>
      </c>
      <c r="J338" s="869"/>
      <c r="K338" s="871"/>
      <c r="L338" s="873"/>
      <c r="M338" s="194"/>
      <c r="N338" s="195"/>
      <c r="O338" s="73"/>
      <c r="P338" s="73"/>
      <c r="Q338" s="196"/>
      <c r="R338" s="197"/>
      <c r="S338" s="198"/>
      <c r="T338" s="195"/>
      <c r="U338" s="73"/>
      <c r="V338" s="123"/>
      <c r="W338" s="199"/>
    </row>
    <row r="339" spans="1:23" x14ac:dyDescent="0.25">
      <c r="A339" s="883"/>
      <c r="B339" s="867"/>
      <c r="C339" s="869"/>
      <c r="D339" s="871"/>
      <c r="E339" s="863"/>
      <c r="F339" s="865"/>
      <c r="G339" s="867"/>
      <c r="H339" s="154" t="s">
        <v>244</v>
      </c>
      <c r="I339" s="152" t="str">
        <f>+IF('6 Valoración Control'!I338="","",'6 Valoración Control'!I338)</f>
        <v/>
      </c>
      <c r="J339" s="869"/>
      <c r="K339" s="871"/>
      <c r="L339" s="873"/>
      <c r="M339" s="194"/>
      <c r="N339" s="195"/>
      <c r="O339" s="73"/>
      <c r="P339" s="73"/>
      <c r="Q339" s="196"/>
      <c r="R339" s="197"/>
      <c r="S339" s="198"/>
      <c r="T339" s="195"/>
      <c r="U339" s="73"/>
      <c r="V339" s="123"/>
      <c r="W339" s="199"/>
    </row>
    <row r="340" spans="1:23" ht="12.75" thickBot="1" x14ac:dyDescent="0.3">
      <c r="A340" s="884"/>
      <c r="B340" s="881"/>
      <c r="C340" s="874"/>
      <c r="D340" s="875"/>
      <c r="E340" s="885"/>
      <c r="F340" s="880"/>
      <c r="G340" s="881"/>
      <c r="H340" s="155" t="s">
        <v>245</v>
      </c>
      <c r="I340" s="153" t="str">
        <f>+IF('6 Valoración Control'!I339="","",'6 Valoración Control'!I339)</f>
        <v/>
      </c>
      <c r="J340" s="874"/>
      <c r="K340" s="875"/>
      <c r="L340" s="876"/>
      <c r="M340" s="206"/>
      <c r="N340" s="207"/>
      <c r="O340" s="86"/>
      <c r="P340" s="86"/>
      <c r="Q340" s="208"/>
      <c r="R340" s="209"/>
      <c r="S340" s="210"/>
      <c r="T340" s="207"/>
      <c r="U340" s="86"/>
      <c r="V340" s="125"/>
      <c r="W340" s="211"/>
    </row>
    <row r="341" spans="1:23" x14ac:dyDescent="0.25">
      <c r="B341" s="55"/>
      <c r="D341" s="57"/>
      <c r="E341" s="57"/>
      <c r="H341" s="55"/>
      <c r="I341" s="55"/>
      <c r="K341" s="57"/>
      <c r="L341" s="57"/>
    </row>
    <row r="342" spans="1:23" x14ac:dyDescent="0.25">
      <c r="B342" s="55"/>
      <c r="D342" s="57"/>
      <c r="E342" s="57"/>
      <c r="H342" s="55"/>
      <c r="I342" s="55"/>
      <c r="K342" s="57"/>
      <c r="L342" s="57"/>
    </row>
    <row r="343" spans="1:23" x14ac:dyDescent="0.25">
      <c r="B343" s="55"/>
      <c r="D343" s="57"/>
      <c r="E343" s="57"/>
      <c r="H343" s="55"/>
      <c r="I343" s="55"/>
      <c r="K343" s="57"/>
      <c r="L343" s="57"/>
    </row>
    <row r="344" spans="1:23" x14ac:dyDescent="0.25">
      <c r="B344" s="55"/>
      <c r="D344" s="57"/>
      <c r="E344" s="57"/>
      <c r="H344" s="55"/>
      <c r="I344" s="55"/>
      <c r="K344" s="57"/>
      <c r="L344" s="57"/>
    </row>
    <row r="345" spans="1:23" x14ac:dyDescent="0.25">
      <c r="B345" s="55"/>
      <c r="D345" s="57"/>
      <c r="E345" s="57"/>
      <c r="H345" s="55"/>
      <c r="I345" s="55"/>
      <c r="K345" s="57"/>
      <c r="L345" s="57"/>
    </row>
    <row r="346" spans="1:23" x14ac:dyDescent="0.25">
      <c r="B346" s="55"/>
      <c r="D346" s="57"/>
      <c r="E346" s="57"/>
      <c r="H346" s="55"/>
      <c r="I346" s="55"/>
      <c r="K346" s="57"/>
      <c r="L346" s="57"/>
    </row>
    <row r="347" spans="1:23" x14ac:dyDescent="0.25">
      <c r="B347" s="55"/>
      <c r="D347" s="57"/>
      <c r="E347" s="57"/>
      <c r="H347" s="55"/>
      <c r="I347" s="55"/>
      <c r="K347" s="57"/>
      <c r="L347" s="57"/>
    </row>
  </sheetData>
  <sheetProtection formatColumns="0" formatRows="0" sort="0" autoFilter="0" pivotTables="0"/>
  <dataConsolidate/>
  <mergeCells count="403">
    <mergeCell ref="G41:G43"/>
    <mergeCell ref="F44:F46"/>
    <mergeCell ref="G44:G46"/>
    <mergeCell ref="F47:F49"/>
    <mergeCell ref="G47:G49"/>
    <mergeCell ref="F50:F52"/>
    <mergeCell ref="T9:V9"/>
    <mergeCell ref="N9:Q9"/>
    <mergeCell ref="G50:G52"/>
    <mergeCell ref="J9:L9"/>
    <mergeCell ref="J41:J55"/>
    <mergeCell ref="K41:K55"/>
    <mergeCell ref="L41:L55"/>
    <mergeCell ref="G53:G55"/>
    <mergeCell ref="G11:G13"/>
    <mergeCell ref="J11:J25"/>
    <mergeCell ref="K11:K25"/>
    <mergeCell ref="L11:L25"/>
    <mergeCell ref="G14:G16"/>
    <mergeCell ref="G17:G19"/>
    <mergeCell ref="G20:G22"/>
    <mergeCell ref="G23:G25"/>
    <mergeCell ref="C9:E9"/>
    <mergeCell ref="A41:A55"/>
    <mergeCell ref="B41:B55"/>
    <mergeCell ref="C41:C55"/>
    <mergeCell ref="D41:D55"/>
    <mergeCell ref="E41:E55"/>
    <mergeCell ref="F41:F43"/>
    <mergeCell ref="F53:F55"/>
    <mergeCell ref="A1:B3"/>
    <mergeCell ref="C2:C3"/>
    <mergeCell ref="A11:A25"/>
    <mergeCell ref="B11:B25"/>
    <mergeCell ref="C11:C25"/>
    <mergeCell ref="D11:D25"/>
    <mergeCell ref="E11:E25"/>
    <mergeCell ref="F11:F13"/>
    <mergeCell ref="F14:F16"/>
    <mergeCell ref="F17:F19"/>
    <mergeCell ref="F20:F22"/>
    <mergeCell ref="F23:F25"/>
    <mergeCell ref="A26:A40"/>
    <mergeCell ref="B26:B40"/>
    <mergeCell ref="C26:C40"/>
    <mergeCell ref="D26:D40"/>
    <mergeCell ref="A56:A70"/>
    <mergeCell ref="B56:B70"/>
    <mergeCell ref="C56:C70"/>
    <mergeCell ref="D56:D70"/>
    <mergeCell ref="E56:E70"/>
    <mergeCell ref="F56:F58"/>
    <mergeCell ref="G56:G58"/>
    <mergeCell ref="F59:F61"/>
    <mergeCell ref="G59:G61"/>
    <mergeCell ref="F62:F64"/>
    <mergeCell ref="G62:G64"/>
    <mergeCell ref="F65:F67"/>
    <mergeCell ref="G65:G67"/>
    <mergeCell ref="F68:F70"/>
    <mergeCell ref="G68:G70"/>
    <mergeCell ref="A71:A85"/>
    <mergeCell ref="B71:B85"/>
    <mergeCell ref="C71:C85"/>
    <mergeCell ref="D71:D85"/>
    <mergeCell ref="E71:E85"/>
    <mergeCell ref="F71:F73"/>
    <mergeCell ref="G71:G73"/>
    <mergeCell ref="F74:F76"/>
    <mergeCell ref="G74:G76"/>
    <mergeCell ref="F77:F79"/>
    <mergeCell ref="G77:G79"/>
    <mergeCell ref="F80:F82"/>
    <mergeCell ref="G80:G82"/>
    <mergeCell ref="F83:F85"/>
    <mergeCell ref="G83:G85"/>
    <mergeCell ref="A86:A100"/>
    <mergeCell ref="B86:B100"/>
    <mergeCell ref="C86:C100"/>
    <mergeCell ref="D86:D100"/>
    <mergeCell ref="E86:E100"/>
    <mergeCell ref="F86:F88"/>
    <mergeCell ref="G86:G88"/>
    <mergeCell ref="F89:F91"/>
    <mergeCell ref="G89:G91"/>
    <mergeCell ref="F92:F94"/>
    <mergeCell ref="G92:G94"/>
    <mergeCell ref="F95:F97"/>
    <mergeCell ref="G95:G97"/>
    <mergeCell ref="F98:F100"/>
    <mergeCell ref="G98:G100"/>
    <mergeCell ref="F101:F103"/>
    <mergeCell ref="G101:G103"/>
    <mergeCell ref="F104:F106"/>
    <mergeCell ref="G104:G106"/>
    <mergeCell ref="F107:F109"/>
    <mergeCell ref="G107:G109"/>
    <mergeCell ref="A101:A115"/>
    <mergeCell ref="B101:B115"/>
    <mergeCell ref="C101:C115"/>
    <mergeCell ref="D101:D115"/>
    <mergeCell ref="E101:E115"/>
    <mergeCell ref="F110:F112"/>
    <mergeCell ref="G110:G112"/>
    <mergeCell ref="F113:F115"/>
    <mergeCell ref="G113:G115"/>
    <mergeCell ref="A116:A130"/>
    <mergeCell ref="B116:B130"/>
    <mergeCell ref="C116:C130"/>
    <mergeCell ref="D116:D130"/>
    <mergeCell ref="E116:E130"/>
    <mergeCell ref="F116:F118"/>
    <mergeCell ref="G116:G118"/>
    <mergeCell ref="F119:F121"/>
    <mergeCell ref="G119:G121"/>
    <mergeCell ref="F122:F124"/>
    <mergeCell ref="G122:G124"/>
    <mergeCell ref="F125:F127"/>
    <mergeCell ref="G125:G127"/>
    <mergeCell ref="F128:F130"/>
    <mergeCell ref="G128:G130"/>
    <mergeCell ref="A131:A145"/>
    <mergeCell ref="B131:B145"/>
    <mergeCell ref="C131:C145"/>
    <mergeCell ref="D131:D145"/>
    <mergeCell ref="E131:E145"/>
    <mergeCell ref="F131:F133"/>
    <mergeCell ref="G131:G133"/>
    <mergeCell ref="F134:F136"/>
    <mergeCell ref="G134:G136"/>
    <mergeCell ref="F137:F139"/>
    <mergeCell ref="G137:G139"/>
    <mergeCell ref="F140:F142"/>
    <mergeCell ref="G140:G142"/>
    <mergeCell ref="F143:F145"/>
    <mergeCell ref="G143:G145"/>
    <mergeCell ref="A146:A160"/>
    <mergeCell ref="B146:B160"/>
    <mergeCell ref="C146:C160"/>
    <mergeCell ref="D146:D160"/>
    <mergeCell ref="E146:E160"/>
    <mergeCell ref="F146:F148"/>
    <mergeCell ref="G146:G148"/>
    <mergeCell ref="F149:F151"/>
    <mergeCell ref="G149:G151"/>
    <mergeCell ref="F152:F154"/>
    <mergeCell ref="G152:G154"/>
    <mergeCell ref="F155:F157"/>
    <mergeCell ref="G155:G157"/>
    <mergeCell ref="F158:F160"/>
    <mergeCell ref="G158:G160"/>
    <mergeCell ref="A161:A175"/>
    <mergeCell ref="B161:B175"/>
    <mergeCell ref="C161:C175"/>
    <mergeCell ref="D161:D175"/>
    <mergeCell ref="E161:E175"/>
    <mergeCell ref="F161:F163"/>
    <mergeCell ref="G161:G163"/>
    <mergeCell ref="F164:F166"/>
    <mergeCell ref="G164:G166"/>
    <mergeCell ref="F167:F169"/>
    <mergeCell ref="G167:G169"/>
    <mergeCell ref="F170:F172"/>
    <mergeCell ref="G170:G172"/>
    <mergeCell ref="F173:F175"/>
    <mergeCell ref="G173:G175"/>
    <mergeCell ref="F176:F178"/>
    <mergeCell ref="G176:G178"/>
    <mergeCell ref="F179:F181"/>
    <mergeCell ref="G179:G181"/>
    <mergeCell ref="F182:F184"/>
    <mergeCell ref="G182:G184"/>
    <mergeCell ref="A176:A190"/>
    <mergeCell ref="B176:B190"/>
    <mergeCell ref="C176:C190"/>
    <mergeCell ref="D176:D190"/>
    <mergeCell ref="E176:E190"/>
    <mergeCell ref="F185:F187"/>
    <mergeCell ref="G185:G187"/>
    <mergeCell ref="F188:F190"/>
    <mergeCell ref="G188:G190"/>
    <mergeCell ref="A191:A205"/>
    <mergeCell ref="B191:B205"/>
    <mergeCell ref="C191:C205"/>
    <mergeCell ref="D191:D205"/>
    <mergeCell ref="E191:E205"/>
    <mergeCell ref="F191:F193"/>
    <mergeCell ref="G191:G193"/>
    <mergeCell ref="F194:F196"/>
    <mergeCell ref="G194:G196"/>
    <mergeCell ref="F197:F199"/>
    <mergeCell ref="G197:G199"/>
    <mergeCell ref="F200:F202"/>
    <mergeCell ref="G200:G202"/>
    <mergeCell ref="F203:F205"/>
    <mergeCell ref="G203:G205"/>
    <mergeCell ref="A206:A220"/>
    <mergeCell ref="B206:B220"/>
    <mergeCell ref="C206:C220"/>
    <mergeCell ref="D206:D220"/>
    <mergeCell ref="E206:E220"/>
    <mergeCell ref="F206:F208"/>
    <mergeCell ref="G206:G208"/>
    <mergeCell ref="F209:F211"/>
    <mergeCell ref="G209:G211"/>
    <mergeCell ref="F212:F214"/>
    <mergeCell ref="G212:G214"/>
    <mergeCell ref="F215:F217"/>
    <mergeCell ref="G215:G217"/>
    <mergeCell ref="F218:F220"/>
    <mergeCell ref="G218:G220"/>
    <mergeCell ref="A221:A235"/>
    <mergeCell ref="B221:B235"/>
    <mergeCell ref="C221:C235"/>
    <mergeCell ref="D221:D235"/>
    <mergeCell ref="E221:E235"/>
    <mergeCell ref="F221:F223"/>
    <mergeCell ref="G221:G223"/>
    <mergeCell ref="F224:F226"/>
    <mergeCell ref="G224:G226"/>
    <mergeCell ref="F227:F229"/>
    <mergeCell ref="G227:G229"/>
    <mergeCell ref="F230:F232"/>
    <mergeCell ref="G230:G232"/>
    <mergeCell ref="F233:F235"/>
    <mergeCell ref="G233:G235"/>
    <mergeCell ref="A236:A250"/>
    <mergeCell ref="B236:B250"/>
    <mergeCell ref="C236:C250"/>
    <mergeCell ref="D236:D250"/>
    <mergeCell ref="E236:E250"/>
    <mergeCell ref="F236:F238"/>
    <mergeCell ref="G236:G238"/>
    <mergeCell ref="F239:F241"/>
    <mergeCell ref="G239:G241"/>
    <mergeCell ref="F242:F244"/>
    <mergeCell ref="G242:G244"/>
    <mergeCell ref="F245:F247"/>
    <mergeCell ref="G245:G247"/>
    <mergeCell ref="F248:F250"/>
    <mergeCell ref="G248:G250"/>
    <mergeCell ref="G251:G253"/>
    <mergeCell ref="F254:F256"/>
    <mergeCell ref="G254:G256"/>
    <mergeCell ref="F257:F259"/>
    <mergeCell ref="G257:G259"/>
    <mergeCell ref="A251:A265"/>
    <mergeCell ref="B251:B265"/>
    <mergeCell ref="C251:C265"/>
    <mergeCell ref="D251:D265"/>
    <mergeCell ref="E251:E265"/>
    <mergeCell ref="F260:F262"/>
    <mergeCell ref="G260:G262"/>
    <mergeCell ref="F263:F265"/>
    <mergeCell ref="G263:G265"/>
    <mergeCell ref="F251:F253"/>
    <mergeCell ref="A266:A280"/>
    <mergeCell ref="B266:B280"/>
    <mergeCell ref="C266:C280"/>
    <mergeCell ref="D266:D280"/>
    <mergeCell ref="E266:E280"/>
    <mergeCell ref="F266:F268"/>
    <mergeCell ref="G266:G268"/>
    <mergeCell ref="F269:F271"/>
    <mergeCell ref="G269:G271"/>
    <mergeCell ref="F272:F274"/>
    <mergeCell ref="G272:G274"/>
    <mergeCell ref="F275:F277"/>
    <mergeCell ref="G275:G277"/>
    <mergeCell ref="F278:F280"/>
    <mergeCell ref="G278:G280"/>
    <mergeCell ref="A281:A295"/>
    <mergeCell ref="B281:B295"/>
    <mergeCell ref="C281:C295"/>
    <mergeCell ref="D281:D295"/>
    <mergeCell ref="E281:E295"/>
    <mergeCell ref="F281:F283"/>
    <mergeCell ref="G281:G283"/>
    <mergeCell ref="F284:F286"/>
    <mergeCell ref="G284:G286"/>
    <mergeCell ref="F287:F289"/>
    <mergeCell ref="G287:G289"/>
    <mergeCell ref="F290:F292"/>
    <mergeCell ref="G290:G292"/>
    <mergeCell ref="F293:F295"/>
    <mergeCell ref="G293:G295"/>
    <mergeCell ref="D296:D310"/>
    <mergeCell ref="E296:E310"/>
    <mergeCell ref="F296:F298"/>
    <mergeCell ref="G296:G298"/>
    <mergeCell ref="F299:F301"/>
    <mergeCell ref="G299:G301"/>
    <mergeCell ref="F302:F304"/>
    <mergeCell ref="G302:G304"/>
    <mergeCell ref="F305:F307"/>
    <mergeCell ref="G305:G307"/>
    <mergeCell ref="F308:F310"/>
    <mergeCell ref="A326:A340"/>
    <mergeCell ref="B326:B340"/>
    <mergeCell ref="C326:C340"/>
    <mergeCell ref="D326:D340"/>
    <mergeCell ref="E326:E340"/>
    <mergeCell ref="G308:G310"/>
    <mergeCell ref="A311:A325"/>
    <mergeCell ref="B311:B325"/>
    <mergeCell ref="C311:C325"/>
    <mergeCell ref="D311:D325"/>
    <mergeCell ref="E311:E325"/>
    <mergeCell ref="F311:F313"/>
    <mergeCell ref="G311:G313"/>
    <mergeCell ref="F314:F316"/>
    <mergeCell ref="G314:G316"/>
    <mergeCell ref="F317:F319"/>
    <mergeCell ref="G317:G319"/>
    <mergeCell ref="F320:F322"/>
    <mergeCell ref="G320:G322"/>
    <mergeCell ref="F323:F325"/>
    <mergeCell ref="G323:G325"/>
    <mergeCell ref="A296:A310"/>
    <mergeCell ref="B296:B310"/>
    <mergeCell ref="C296:C310"/>
    <mergeCell ref="F335:F337"/>
    <mergeCell ref="G335:G337"/>
    <mergeCell ref="F338:F340"/>
    <mergeCell ref="G338:G340"/>
    <mergeCell ref="F326:F328"/>
    <mergeCell ref="G326:G328"/>
    <mergeCell ref="F329:F331"/>
    <mergeCell ref="G329:G331"/>
    <mergeCell ref="F332:F334"/>
    <mergeCell ref="G332:G334"/>
    <mergeCell ref="J86:J100"/>
    <mergeCell ref="K86:K100"/>
    <mergeCell ref="L86:L100"/>
    <mergeCell ref="J101:J115"/>
    <mergeCell ref="K101:K115"/>
    <mergeCell ref="L101:L115"/>
    <mergeCell ref="J56:J70"/>
    <mergeCell ref="K56:K70"/>
    <mergeCell ref="L56:L70"/>
    <mergeCell ref="J71:J85"/>
    <mergeCell ref="K71:K85"/>
    <mergeCell ref="L71:L85"/>
    <mergeCell ref="J146:J160"/>
    <mergeCell ref="K146:K160"/>
    <mergeCell ref="L146:L160"/>
    <mergeCell ref="J161:J175"/>
    <mergeCell ref="K161:K175"/>
    <mergeCell ref="L161:L175"/>
    <mergeCell ref="J116:J130"/>
    <mergeCell ref="K116:K130"/>
    <mergeCell ref="L116:L130"/>
    <mergeCell ref="J131:J145"/>
    <mergeCell ref="K131:K145"/>
    <mergeCell ref="L131:L145"/>
    <mergeCell ref="L206:L220"/>
    <mergeCell ref="J221:J235"/>
    <mergeCell ref="K221:K235"/>
    <mergeCell ref="L221:L235"/>
    <mergeCell ref="J176:J190"/>
    <mergeCell ref="K176:K190"/>
    <mergeCell ref="L176:L190"/>
    <mergeCell ref="J191:J205"/>
    <mergeCell ref="K191:K205"/>
    <mergeCell ref="L191:L205"/>
    <mergeCell ref="J326:J340"/>
    <mergeCell ref="K326:K340"/>
    <mergeCell ref="L326:L340"/>
    <mergeCell ref="I3:I6"/>
    <mergeCell ref="J296:J310"/>
    <mergeCell ref="K296:K310"/>
    <mergeCell ref="L296:L310"/>
    <mergeCell ref="J311:J325"/>
    <mergeCell ref="K311:K325"/>
    <mergeCell ref="L311:L325"/>
    <mergeCell ref="J266:J280"/>
    <mergeCell ref="K266:K280"/>
    <mergeCell ref="L266:L280"/>
    <mergeCell ref="J281:J295"/>
    <mergeCell ref="K281:K295"/>
    <mergeCell ref="L281:L295"/>
    <mergeCell ref="J236:J250"/>
    <mergeCell ref="K236:K250"/>
    <mergeCell ref="L236:L250"/>
    <mergeCell ref="J251:J265"/>
    <mergeCell ref="K251:K265"/>
    <mergeCell ref="L251:L265"/>
    <mergeCell ref="J206:J220"/>
    <mergeCell ref="K206:K220"/>
    <mergeCell ref="E26:E40"/>
    <mergeCell ref="F26:F28"/>
    <mergeCell ref="G26:G28"/>
    <mergeCell ref="J26:J40"/>
    <mergeCell ref="K26:K40"/>
    <mergeCell ref="L26:L40"/>
    <mergeCell ref="F29:F31"/>
    <mergeCell ref="G29:G31"/>
    <mergeCell ref="F32:F34"/>
    <mergeCell ref="G32:G34"/>
    <mergeCell ref="F35:F37"/>
    <mergeCell ref="G35:G37"/>
    <mergeCell ref="F38:F40"/>
    <mergeCell ref="G38:G40"/>
  </mergeCells>
  <conditionalFormatting sqref="C11">
    <cfRule type="cellIs" dxfId="1459" priority="76" operator="equal">
      <formula>#REF!</formula>
    </cfRule>
    <cfRule type="cellIs" dxfId="1458" priority="74" operator="equal">
      <formula>#REF!</formula>
    </cfRule>
    <cfRule type="cellIs" dxfId="1457" priority="75" operator="equal">
      <formula>#REF!</formula>
    </cfRule>
    <cfRule type="cellIs" dxfId="1456" priority="77" operator="equal">
      <formula>#REF!</formula>
    </cfRule>
  </conditionalFormatting>
  <conditionalFormatting sqref="C26">
    <cfRule type="cellIs" dxfId="1455" priority="37" operator="equal">
      <formula>#REF!</formula>
    </cfRule>
    <cfRule type="cellIs" dxfId="1454" priority="36" operator="equal">
      <formula>#REF!</formula>
    </cfRule>
    <cfRule type="cellIs" dxfId="1453" priority="34" operator="equal">
      <formula>#REF!</formula>
    </cfRule>
    <cfRule type="cellIs" dxfId="1452" priority="35" operator="equal">
      <formula>#REF!</formula>
    </cfRule>
  </conditionalFormatting>
  <conditionalFormatting sqref="C41">
    <cfRule type="cellIs" dxfId="1451" priority="2220" operator="equal">
      <formula>#REF!</formula>
    </cfRule>
    <cfRule type="cellIs" dxfId="1450" priority="2219" operator="equal">
      <formula>#REF!</formula>
    </cfRule>
    <cfRule type="cellIs" dxfId="1449" priority="2218" operator="equal">
      <formula>#REF!</formula>
    </cfRule>
    <cfRule type="cellIs" dxfId="1448" priority="2217" operator="equal">
      <formula>#REF!</formula>
    </cfRule>
  </conditionalFormatting>
  <conditionalFormatting sqref="C56">
    <cfRule type="cellIs" dxfId="1447" priority="1420" operator="equal">
      <formula>#REF!</formula>
    </cfRule>
    <cfRule type="cellIs" dxfId="1446" priority="1419" operator="equal">
      <formula>#REF!</formula>
    </cfRule>
    <cfRule type="cellIs" dxfId="1445" priority="1418" operator="equal">
      <formula>#REF!</formula>
    </cfRule>
    <cfRule type="cellIs" dxfId="1444" priority="1417" operator="equal">
      <formula>#REF!</formula>
    </cfRule>
  </conditionalFormatting>
  <conditionalFormatting sqref="C71">
    <cfRule type="cellIs" dxfId="1443" priority="1406" operator="equal">
      <formula>#REF!</formula>
    </cfRule>
    <cfRule type="cellIs" dxfId="1442" priority="1405" operator="equal">
      <formula>#REF!</formula>
    </cfRule>
    <cfRule type="cellIs" dxfId="1441" priority="1407" operator="equal">
      <formula>#REF!</formula>
    </cfRule>
    <cfRule type="cellIs" dxfId="1440" priority="1408" operator="equal">
      <formula>#REF!</formula>
    </cfRule>
  </conditionalFormatting>
  <conditionalFormatting sqref="C86">
    <cfRule type="cellIs" dxfId="1439" priority="1393" operator="equal">
      <formula>#REF!</formula>
    </cfRule>
    <cfRule type="cellIs" dxfId="1438" priority="1394" operator="equal">
      <formula>#REF!</formula>
    </cfRule>
    <cfRule type="cellIs" dxfId="1437" priority="1395" operator="equal">
      <formula>#REF!</formula>
    </cfRule>
    <cfRule type="cellIs" dxfId="1436" priority="1396" operator="equal">
      <formula>#REF!</formula>
    </cfRule>
  </conditionalFormatting>
  <conditionalFormatting sqref="C101">
    <cfRule type="cellIs" dxfId="1435" priority="1381" operator="equal">
      <formula>#REF!</formula>
    </cfRule>
    <cfRule type="cellIs" dxfId="1434" priority="1383" operator="equal">
      <formula>#REF!</formula>
    </cfRule>
    <cfRule type="cellIs" dxfId="1433" priority="1384" operator="equal">
      <formula>#REF!</formula>
    </cfRule>
    <cfRule type="cellIs" dxfId="1432" priority="1382" operator="equal">
      <formula>#REF!</formula>
    </cfRule>
  </conditionalFormatting>
  <conditionalFormatting sqref="C116">
    <cfRule type="cellIs" dxfId="1431" priority="1370" operator="equal">
      <formula>#REF!</formula>
    </cfRule>
    <cfRule type="cellIs" dxfId="1430" priority="1372" operator="equal">
      <formula>#REF!</formula>
    </cfRule>
    <cfRule type="cellIs" dxfId="1429" priority="1371" operator="equal">
      <formula>#REF!</formula>
    </cfRule>
    <cfRule type="cellIs" dxfId="1428" priority="1369" operator="equal">
      <formula>#REF!</formula>
    </cfRule>
  </conditionalFormatting>
  <conditionalFormatting sqref="C131">
    <cfRule type="cellIs" dxfId="1427" priority="1357" operator="equal">
      <formula>#REF!</formula>
    </cfRule>
    <cfRule type="cellIs" dxfId="1426" priority="1358" operator="equal">
      <formula>#REF!</formula>
    </cfRule>
    <cfRule type="cellIs" dxfId="1425" priority="1359" operator="equal">
      <formula>#REF!</formula>
    </cfRule>
    <cfRule type="cellIs" dxfId="1424" priority="1360" operator="equal">
      <formula>#REF!</formula>
    </cfRule>
  </conditionalFormatting>
  <conditionalFormatting sqref="C146">
    <cfRule type="cellIs" dxfId="1423" priority="1345" operator="equal">
      <formula>#REF!</formula>
    </cfRule>
    <cfRule type="cellIs" dxfId="1422" priority="1346" operator="equal">
      <formula>#REF!</formula>
    </cfRule>
    <cfRule type="cellIs" dxfId="1421" priority="1347" operator="equal">
      <formula>#REF!</formula>
    </cfRule>
    <cfRule type="cellIs" dxfId="1420" priority="1348" operator="equal">
      <formula>#REF!</formula>
    </cfRule>
  </conditionalFormatting>
  <conditionalFormatting sqref="C161">
    <cfRule type="cellIs" dxfId="1419" priority="1333" operator="equal">
      <formula>#REF!</formula>
    </cfRule>
    <cfRule type="cellIs" dxfId="1418" priority="1335" operator="equal">
      <formula>#REF!</formula>
    </cfRule>
    <cfRule type="cellIs" dxfId="1417" priority="1336" operator="equal">
      <formula>#REF!</formula>
    </cfRule>
    <cfRule type="cellIs" dxfId="1416" priority="1334" operator="equal">
      <formula>#REF!</formula>
    </cfRule>
  </conditionalFormatting>
  <conditionalFormatting sqref="C176">
    <cfRule type="cellIs" dxfId="1415" priority="1323" operator="equal">
      <formula>#REF!</formula>
    </cfRule>
    <cfRule type="cellIs" dxfId="1414" priority="1324" operator="equal">
      <formula>#REF!</formula>
    </cfRule>
    <cfRule type="cellIs" dxfId="1413" priority="1322" operator="equal">
      <formula>#REF!</formula>
    </cfRule>
    <cfRule type="cellIs" dxfId="1412" priority="1321" operator="equal">
      <formula>#REF!</formula>
    </cfRule>
  </conditionalFormatting>
  <conditionalFormatting sqref="C191">
    <cfRule type="cellIs" dxfId="1411" priority="1309" operator="equal">
      <formula>#REF!</formula>
    </cfRule>
    <cfRule type="cellIs" dxfId="1410" priority="1312" operator="equal">
      <formula>#REF!</formula>
    </cfRule>
    <cfRule type="cellIs" dxfId="1409" priority="1310" operator="equal">
      <formula>#REF!</formula>
    </cfRule>
    <cfRule type="cellIs" dxfId="1408" priority="1311" operator="equal">
      <formula>#REF!</formula>
    </cfRule>
  </conditionalFormatting>
  <conditionalFormatting sqref="C206">
    <cfRule type="cellIs" dxfId="1407" priority="1300" operator="equal">
      <formula>#REF!</formula>
    </cfRule>
    <cfRule type="cellIs" dxfId="1406" priority="1299" operator="equal">
      <formula>#REF!</formula>
    </cfRule>
    <cfRule type="cellIs" dxfId="1405" priority="1298" operator="equal">
      <formula>#REF!</formula>
    </cfRule>
    <cfRule type="cellIs" dxfId="1404" priority="1297" operator="equal">
      <formula>#REF!</formula>
    </cfRule>
  </conditionalFormatting>
  <conditionalFormatting sqref="C221">
    <cfRule type="cellIs" dxfId="1403" priority="1288" operator="equal">
      <formula>#REF!</formula>
    </cfRule>
    <cfRule type="cellIs" dxfId="1402" priority="1285" operator="equal">
      <formula>#REF!</formula>
    </cfRule>
    <cfRule type="cellIs" dxfId="1401" priority="1286" operator="equal">
      <formula>#REF!</formula>
    </cfRule>
    <cfRule type="cellIs" dxfId="1400" priority="1287" operator="equal">
      <formula>#REF!</formula>
    </cfRule>
  </conditionalFormatting>
  <conditionalFormatting sqref="C236">
    <cfRule type="cellIs" dxfId="1399" priority="1276" operator="equal">
      <formula>#REF!</formula>
    </cfRule>
    <cfRule type="cellIs" dxfId="1398" priority="1274" operator="equal">
      <formula>#REF!</formula>
    </cfRule>
    <cfRule type="cellIs" dxfId="1397" priority="1273" operator="equal">
      <formula>#REF!</formula>
    </cfRule>
    <cfRule type="cellIs" dxfId="1396" priority="1275" operator="equal">
      <formula>#REF!</formula>
    </cfRule>
  </conditionalFormatting>
  <conditionalFormatting sqref="C251">
    <cfRule type="cellIs" dxfId="1395" priority="1261" operator="equal">
      <formula>#REF!</formula>
    </cfRule>
    <cfRule type="cellIs" dxfId="1394" priority="1264" operator="equal">
      <formula>#REF!</formula>
    </cfRule>
    <cfRule type="cellIs" dxfId="1393" priority="1263" operator="equal">
      <formula>#REF!</formula>
    </cfRule>
    <cfRule type="cellIs" dxfId="1392" priority="1262" operator="equal">
      <formula>#REF!</formula>
    </cfRule>
  </conditionalFormatting>
  <conditionalFormatting sqref="C266">
    <cfRule type="cellIs" dxfId="1391" priority="1249" operator="equal">
      <formula>#REF!</formula>
    </cfRule>
    <cfRule type="cellIs" dxfId="1390" priority="1251" operator="equal">
      <formula>#REF!</formula>
    </cfRule>
    <cfRule type="cellIs" dxfId="1389" priority="1252" operator="equal">
      <formula>#REF!</formula>
    </cfRule>
    <cfRule type="cellIs" dxfId="1388" priority="1250" operator="equal">
      <formula>#REF!</formula>
    </cfRule>
  </conditionalFormatting>
  <conditionalFormatting sqref="C281">
    <cfRule type="cellIs" dxfId="1387" priority="1237" operator="equal">
      <formula>#REF!</formula>
    </cfRule>
    <cfRule type="cellIs" dxfId="1386" priority="1238" operator="equal">
      <formula>#REF!</formula>
    </cfRule>
    <cfRule type="cellIs" dxfId="1385" priority="1239" operator="equal">
      <formula>#REF!</formula>
    </cfRule>
    <cfRule type="cellIs" dxfId="1384" priority="1240" operator="equal">
      <formula>#REF!</formula>
    </cfRule>
  </conditionalFormatting>
  <conditionalFormatting sqref="C296">
    <cfRule type="cellIs" dxfId="1383" priority="1225" operator="equal">
      <formula>#REF!</formula>
    </cfRule>
    <cfRule type="cellIs" dxfId="1382" priority="1226" operator="equal">
      <formula>#REF!</formula>
    </cfRule>
    <cfRule type="cellIs" dxfId="1381" priority="1228" operator="equal">
      <formula>#REF!</formula>
    </cfRule>
    <cfRule type="cellIs" dxfId="1380" priority="1227" operator="equal">
      <formula>#REF!</formula>
    </cfRule>
  </conditionalFormatting>
  <conditionalFormatting sqref="C311">
    <cfRule type="cellIs" dxfId="1379" priority="1213" operator="equal">
      <formula>#REF!</formula>
    </cfRule>
    <cfRule type="cellIs" dxfId="1378" priority="1215" operator="equal">
      <formula>#REF!</formula>
    </cfRule>
    <cfRule type="cellIs" dxfId="1377" priority="1214" operator="equal">
      <formula>#REF!</formula>
    </cfRule>
    <cfRule type="cellIs" dxfId="1376" priority="1216" operator="equal">
      <formula>#REF!</formula>
    </cfRule>
  </conditionalFormatting>
  <conditionalFormatting sqref="C326">
    <cfRule type="cellIs" dxfId="1375" priority="1201" operator="equal">
      <formula>#REF!</formula>
    </cfRule>
    <cfRule type="cellIs" dxfId="1374" priority="1204" operator="equal">
      <formula>#REF!</formula>
    </cfRule>
    <cfRule type="cellIs" dxfId="1373" priority="1203" operator="equal">
      <formula>#REF!</formula>
    </cfRule>
    <cfRule type="cellIs" dxfId="1372" priority="1202" operator="equal">
      <formula>#REF!</formula>
    </cfRule>
  </conditionalFormatting>
  <conditionalFormatting sqref="C26:E26">
    <cfRule type="cellIs" dxfId="1371" priority="33" operator="equal">
      <formula>#REF!</formula>
    </cfRule>
  </conditionalFormatting>
  <conditionalFormatting sqref="C56:E56">
    <cfRule type="cellIs" dxfId="1370" priority="1415" operator="equal">
      <formula>#REF!</formula>
    </cfRule>
  </conditionalFormatting>
  <conditionalFormatting sqref="C11:F11">
    <cfRule type="cellIs" dxfId="1369" priority="73" operator="equal">
      <formula>#REF!</formula>
    </cfRule>
  </conditionalFormatting>
  <conditionalFormatting sqref="C41:F41">
    <cfRule type="cellIs" dxfId="1368" priority="2215" operator="equal">
      <formula>#REF!</formula>
    </cfRule>
  </conditionalFormatting>
  <conditionalFormatting sqref="C71:F71">
    <cfRule type="cellIs" dxfId="1367" priority="1403" operator="equal">
      <formula>#REF!</formula>
    </cfRule>
  </conditionalFormatting>
  <conditionalFormatting sqref="C86:F86">
    <cfRule type="cellIs" dxfId="1366" priority="1391" operator="equal">
      <formula>#REF!</formula>
    </cfRule>
  </conditionalFormatting>
  <conditionalFormatting sqref="C101:F101">
    <cfRule type="cellIs" dxfId="1365" priority="1379" operator="equal">
      <formula>#REF!</formula>
    </cfRule>
  </conditionalFormatting>
  <conditionalFormatting sqref="C116:F116">
    <cfRule type="cellIs" dxfId="1364" priority="1367" operator="equal">
      <formula>#REF!</formula>
    </cfRule>
  </conditionalFormatting>
  <conditionalFormatting sqref="C131:F131">
    <cfRule type="cellIs" dxfId="1363" priority="1355" operator="equal">
      <formula>#REF!</formula>
    </cfRule>
  </conditionalFormatting>
  <conditionalFormatting sqref="C146:F146">
    <cfRule type="cellIs" dxfId="1362" priority="1343" operator="equal">
      <formula>#REF!</formula>
    </cfRule>
  </conditionalFormatting>
  <conditionalFormatting sqref="C161:F161">
    <cfRule type="cellIs" dxfId="1361" priority="1331" operator="equal">
      <formula>#REF!</formula>
    </cfRule>
  </conditionalFormatting>
  <conditionalFormatting sqref="C176:F176">
    <cfRule type="cellIs" dxfId="1360" priority="1319" operator="equal">
      <formula>#REF!</formula>
    </cfRule>
  </conditionalFormatting>
  <conditionalFormatting sqref="C191:F191">
    <cfRule type="cellIs" dxfId="1359" priority="1307" operator="equal">
      <formula>#REF!</formula>
    </cfRule>
  </conditionalFormatting>
  <conditionalFormatting sqref="C206:F206">
    <cfRule type="cellIs" dxfId="1358" priority="1295" operator="equal">
      <formula>#REF!</formula>
    </cfRule>
  </conditionalFormatting>
  <conditionalFormatting sqref="C221:F221">
    <cfRule type="cellIs" dxfId="1357" priority="1283" operator="equal">
      <formula>#REF!</formula>
    </cfRule>
  </conditionalFormatting>
  <conditionalFormatting sqref="C236:F236">
    <cfRule type="cellIs" dxfId="1356" priority="1271" operator="equal">
      <formula>#REF!</formula>
    </cfRule>
  </conditionalFormatting>
  <conditionalFormatting sqref="C251:F251">
    <cfRule type="cellIs" dxfId="1355" priority="1259" operator="equal">
      <formula>#REF!</formula>
    </cfRule>
  </conditionalFormatting>
  <conditionalFormatting sqref="C266:F266">
    <cfRule type="cellIs" dxfId="1354" priority="1247" operator="equal">
      <formula>#REF!</formula>
    </cfRule>
  </conditionalFormatting>
  <conditionalFormatting sqref="C281:F281">
    <cfRule type="cellIs" dxfId="1353" priority="1235" operator="equal">
      <formula>#REF!</formula>
    </cfRule>
  </conditionalFormatting>
  <conditionalFormatting sqref="C296:F296">
    <cfRule type="cellIs" dxfId="1352" priority="1223" operator="equal">
      <formula>#REF!</formula>
    </cfRule>
  </conditionalFormatting>
  <conditionalFormatting sqref="C311:F311">
    <cfRule type="cellIs" dxfId="1351" priority="1211" operator="equal">
      <formula>#REF!</formula>
    </cfRule>
  </conditionalFormatting>
  <conditionalFormatting sqref="C326:F326">
    <cfRule type="cellIs" dxfId="1350" priority="1199" operator="equal">
      <formula>#REF!</formula>
    </cfRule>
  </conditionalFormatting>
  <conditionalFormatting sqref="D11">
    <cfRule type="cellIs" dxfId="1349" priority="72" operator="equal">
      <formula>#REF!</formula>
    </cfRule>
    <cfRule type="cellIs" dxfId="1348" priority="71" operator="equal">
      <formula>#REF!</formula>
    </cfRule>
  </conditionalFormatting>
  <conditionalFormatting sqref="D26">
    <cfRule type="cellIs" dxfId="1347" priority="32" operator="equal">
      <formula>#REF!</formula>
    </cfRule>
    <cfRule type="cellIs" dxfId="1346" priority="31" operator="equal">
      <formula>#REF!</formula>
    </cfRule>
  </conditionalFormatting>
  <conditionalFormatting sqref="D41">
    <cfRule type="cellIs" dxfId="1345" priority="2214" operator="equal">
      <formula>#REF!</formula>
    </cfRule>
    <cfRule type="cellIs" dxfId="1344" priority="2213" operator="equal">
      <formula>#REF!</formula>
    </cfRule>
  </conditionalFormatting>
  <conditionalFormatting sqref="D56">
    <cfRule type="cellIs" dxfId="1343" priority="1414" operator="equal">
      <formula>#REF!</formula>
    </cfRule>
    <cfRule type="cellIs" dxfId="1342" priority="1413" operator="equal">
      <formula>#REF!</formula>
    </cfRule>
  </conditionalFormatting>
  <conditionalFormatting sqref="D71">
    <cfRule type="cellIs" dxfId="1341" priority="1402" operator="equal">
      <formula>#REF!</formula>
    </cfRule>
    <cfRule type="cellIs" dxfId="1340" priority="1401" operator="equal">
      <formula>#REF!</formula>
    </cfRule>
  </conditionalFormatting>
  <conditionalFormatting sqref="D86">
    <cfRule type="cellIs" dxfId="1339" priority="1389" operator="equal">
      <formula>#REF!</formula>
    </cfRule>
    <cfRule type="cellIs" dxfId="1338" priority="1390" operator="equal">
      <formula>#REF!</formula>
    </cfRule>
  </conditionalFormatting>
  <conditionalFormatting sqref="D101">
    <cfRule type="cellIs" dxfId="1337" priority="1378" operator="equal">
      <formula>#REF!</formula>
    </cfRule>
    <cfRule type="cellIs" dxfId="1336" priority="1377" operator="equal">
      <formula>#REF!</formula>
    </cfRule>
  </conditionalFormatting>
  <conditionalFormatting sqref="D116">
    <cfRule type="cellIs" dxfId="1335" priority="1366" operator="equal">
      <formula>#REF!</formula>
    </cfRule>
    <cfRule type="cellIs" dxfId="1334" priority="1365" operator="equal">
      <formula>#REF!</formula>
    </cfRule>
  </conditionalFormatting>
  <conditionalFormatting sqref="D131">
    <cfRule type="cellIs" dxfId="1333" priority="1353" operator="equal">
      <formula>#REF!</formula>
    </cfRule>
    <cfRule type="cellIs" dxfId="1332" priority="1354" operator="equal">
      <formula>#REF!</formula>
    </cfRule>
  </conditionalFormatting>
  <conditionalFormatting sqref="D146">
    <cfRule type="cellIs" dxfId="1331" priority="1342" operator="equal">
      <formula>#REF!</formula>
    </cfRule>
    <cfRule type="cellIs" dxfId="1330" priority="1341" operator="equal">
      <formula>#REF!</formula>
    </cfRule>
  </conditionalFormatting>
  <conditionalFormatting sqref="D161">
    <cfRule type="cellIs" dxfId="1329" priority="1330" operator="equal">
      <formula>#REF!</formula>
    </cfRule>
    <cfRule type="cellIs" dxfId="1328" priority="1329" operator="equal">
      <formula>#REF!</formula>
    </cfRule>
  </conditionalFormatting>
  <conditionalFormatting sqref="D176">
    <cfRule type="cellIs" dxfId="1327" priority="1318" operator="equal">
      <formula>#REF!</formula>
    </cfRule>
    <cfRule type="cellIs" dxfId="1326" priority="1317" operator="equal">
      <formula>#REF!</formula>
    </cfRule>
  </conditionalFormatting>
  <conditionalFormatting sqref="D191">
    <cfRule type="cellIs" dxfId="1325" priority="1306" operator="equal">
      <formula>#REF!</formula>
    </cfRule>
    <cfRule type="cellIs" dxfId="1324" priority="1305" operator="equal">
      <formula>#REF!</formula>
    </cfRule>
  </conditionalFormatting>
  <conditionalFormatting sqref="D206">
    <cfRule type="cellIs" dxfId="1323" priority="1293" operator="equal">
      <formula>#REF!</formula>
    </cfRule>
    <cfRule type="cellIs" dxfId="1322" priority="1294" operator="equal">
      <formula>#REF!</formula>
    </cfRule>
  </conditionalFormatting>
  <conditionalFormatting sqref="D221">
    <cfRule type="cellIs" dxfId="1321" priority="1282" operator="equal">
      <formula>#REF!</formula>
    </cfRule>
    <cfRule type="cellIs" dxfId="1320" priority="1281" operator="equal">
      <formula>#REF!</formula>
    </cfRule>
  </conditionalFormatting>
  <conditionalFormatting sqref="D236">
    <cfRule type="cellIs" dxfId="1319" priority="1269" operator="equal">
      <formula>#REF!</formula>
    </cfRule>
    <cfRule type="cellIs" dxfId="1318" priority="1270" operator="equal">
      <formula>#REF!</formula>
    </cfRule>
  </conditionalFormatting>
  <conditionalFormatting sqref="D251">
    <cfRule type="cellIs" dxfId="1317" priority="1258" operator="equal">
      <formula>#REF!</formula>
    </cfRule>
    <cfRule type="cellIs" dxfId="1316" priority="1257" operator="equal">
      <formula>#REF!</formula>
    </cfRule>
  </conditionalFormatting>
  <conditionalFormatting sqref="D266">
    <cfRule type="cellIs" dxfId="1315" priority="1245" operator="equal">
      <formula>#REF!</formula>
    </cfRule>
    <cfRule type="cellIs" dxfId="1314" priority="1246" operator="equal">
      <formula>#REF!</formula>
    </cfRule>
  </conditionalFormatting>
  <conditionalFormatting sqref="D281">
    <cfRule type="cellIs" dxfId="1313" priority="1233" operator="equal">
      <formula>#REF!</formula>
    </cfRule>
    <cfRule type="cellIs" dxfId="1312" priority="1234" operator="equal">
      <formula>#REF!</formula>
    </cfRule>
  </conditionalFormatting>
  <conditionalFormatting sqref="D296">
    <cfRule type="cellIs" dxfId="1311" priority="1222" operator="equal">
      <formula>#REF!</formula>
    </cfRule>
    <cfRule type="cellIs" dxfId="1310" priority="1221" operator="equal">
      <formula>#REF!</formula>
    </cfRule>
  </conditionalFormatting>
  <conditionalFormatting sqref="D311">
    <cfRule type="cellIs" dxfId="1309" priority="1209" operator="equal">
      <formula>#REF!</formula>
    </cfRule>
    <cfRule type="cellIs" dxfId="1308" priority="1210" operator="equal">
      <formula>#REF!</formula>
    </cfRule>
  </conditionalFormatting>
  <conditionalFormatting sqref="D326">
    <cfRule type="cellIs" dxfId="1307" priority="1197" operator="equal">
      <formula>#REF!</formula>
    </cfRule>
    <cfRule type="cellIs" dxfId="1306" priority="1198" operator="equal">
      <formula>#REF!</formula>
    </cfRule>
  </conditionalFormatting>
  <conditionalFormatting sqref="E26">
    <cfRule type="cellIs" dxfId="1305" priority="40" operator="equal">
      <formula>#REF!</formula>
    </cfRule>
    <cfRule type="cellIs" dxfId="1304" priority="39" operator="equal">
      <formula>#REF!</formula>
    </cfRule>
    <cfRule type="cellIs" dxfId="1303" priority="38" operator="equal">
      <formula>#REF!</formula>
    </cfRule>
  </conditionalFormatting>
  <conditionalFormatting sqref="E56">
    <cfRule type="cellIs" dxfId="1302" priority="1424" operator="equal">
      <formula>#REF!</formula>
    </cfRule>
    <cfRule type="cellIs" dxfId="1301" priority="1422" operator="equal">
      <formula>#REF!</formula>
    </cfRule>
    <cfRule type="cellIs" dxfId="1300" priority="1423" operator="equal">
      <formula>#REF!</formula>
    </cfRule>
  </conditionalFormatting>
  <conditionalFormatting sqref="E11:F11">
    <cfRule type="cellIs" dxfId="1299" priority="78" operator="equal">
      <formula>#REF!</formula>
    </cfRule>
    <cfRule type="cellIs" dxfId="1298" priority="79" operator="equal">
      <formula>#REF!</formula>
    </cfRule>
    <cfRule type="cellIs" dxfId="1297" priority="80" operator="equal">
      <formula>#REF!</formula>
    </cfRule>
  </conditionalFormatting>
  <conditionalFormatting sqref="E41:F41">
    <cfRule type="cellIs" dxfId="1296" priority="2223" operator="equal">
      <formula>#REF!</formula>
    </cfRule>
    <cfRule type="cellIs" dxfId="1295" priority="2222" operator="equal">
      <formula>#REF!</formula>
    </cfRule>
    <cfRule type="cellIs" dxfId="1294" priority="2224" operator="equal">
      <formula>#REF!</formula>
    </cfRule>
  </conditionalFormatting>
  <conditionalFormatting sqref="E71:F71">
    <cfRule type="cellIs" dxfId="1293" priority="1412" operator="equal">
      <formula>#REF!</formula>
    </cfRule>
    <cfRule type="cellIs" dxfId="1292" priority="1411" operator="equal">
      <formula>#REF!</formula>
    </cfRule>
    <cfRule type="cellIs" dxfId="1291" priority="1410" operator="equal">
      <formula>#REF!</formula>
    </cfRule>
  </conditionalFormatting>
  <conditionalFormatting sqref="E86:F86">
    <cfRule type="cellIs" dxfId="1290" priority="1399" operator="equal">
      <formula>#REF!</formula>
    </cfRule>
    <cfRule type="cellIs" dxfId="1289" priority="1398" operator="equal">
      <formula>#REF!</formula>
    </cfRule>
    <cfRule type="cellIs" dxfId="1288" priority="1400" operator="equal">
      <formula>#REF!</formula>
    </cfRule>
  </conditionalFormatting>
  <conditionalFormatting sqref="E101:F101">
    <cfRule type="cellIs" dxfId="1287" priority="1388" operator="equal">
      <formula>#REF!</formula>
    </cfRule>
    <cfRule type="cellIs" dxfId="1286" priority="1387" operator="equal">
      <formula>#REF!</formula>
    </cfRule>
    <cfRule type="cellIs" dxfId="1285" priority="1386" operator="equal">
      <formula>#REF!</formula>
    </cfRule>
  </conditionalFormatting>
  <conditionalFormatting sqref="E116:F116">
    <cfRule type="cellIs" dxfId="1284" priority="1376" operator="equal">
      <formula>#REF!</formula>
    </cfRule>
    <cfRule type="cellIs" dxfId="1283" priority="1375" operator="equal">
      <formula>#REF!</formula>
    </cfRule>
    <cfRule type="cellIs" dxfId="1282" priority="1374" operator="equal">
      <formula>#REF!</formula>
    </cfRule>
  </conditionalFormatting>
  <conditionalFormatting sqref="E131:F131">
    <cfRule type="cellIs" dxfId="1281" priority="1364" operator="equal">
      <formula>#REF!</formula>
    </cfRule>
    <cfRule type="cellIs" dxfId="1280" priority="1363" operator="equal">
      <formula>#REF!</formula>
    </cfRule>
    <cfRule type="cellIs" dxfId="1279" priority="1362" operator="equal">
      <formula>#REF!</formula>
    </cfRule>
  </conditionalFormatting>
  <conditionalFormatting sqref="E146:F146">
    <cfRule type="cellIs" dxfId="1278" priority="1352" operator="equal">
      <formula>#REF!</formula>
    </cfRule>
    <cfRule type="cellIs" dxfId="1277" priority="1351" operator="equal">
      <formula>#REF!</formula>
    </cfRule>
    <cfRule type="cellIs" dxfId="1276" priority="1350" operator="equal">
      <formula>#REF!</formula>
    </cfRule>
  </conditionalFormatting>
  <conditionalFormatting sqref="E161:F161">
    <cfRule type="cellIs" dxfId="1275" priority="1340" operator="equal">
      <formula>#REF!</formula>
    </cfRule>
    <cfRule type="cellIs" dxfId="1274" priority="1339" operator="equal">
      <formula>#REF!</formula>
    </cfRule>
    <cfRule type="cellIs" dxfId="1273" priority="1338" operator="equal">
      <formula>#REF!</formula>
    </cfRule>
  </conditionalFormatting>
  <conditionalFormatting sqref="E176:F176">
    <cfRule type="cellIs" dxfId="1272" priority="1328" operator="equal">
      <formula>#REF!</formula>
    </cfRule>
    <cfRule type="cellIs" dxfId="1271" priority="1327" operator="equal">
      <formula>#REF!</formula>
    </cfRule>
    <cfRule type="cellIs" dxfId="1270" priority="1326" operator="equal">
      <formula>#REF!</formula>
    </cfRule>
  </conditionalFormatting>
  <conditionalFormatting sqref="E191:F191">
    <cfRule type="cellIs" dxfId="1269" priority="1316" operator="equal">
      <formula>#REF!</formula>
    </cfRule>
    <cfRule type="cellIs" dxfId="1268" priority="1315" operator="equal">
      <formula>#REF!</formula>
    </cfRule>
    <cfRule type="cellIs" dxfId="1267" priority="1314" operator="equal">
      <formula>#REF!</formula>
    </cfRule>
  </conditionalFormatting>
  <conditionalFormatting sqref="E206:F206">
    <cfRule type="cellIs" dxfId="1266" priority="1303" operator="equal">
      <formula>#REF!</formula>
    </cfRule>
    <cfRule type="cellIs" dxfId="1265" priority="1302" operator="equal">
      <formula>#REF!</formula>
    </cfRule>
    <cfRule type="cellIs" dxfId="1264" priority="1304" operator="equal">
      <formula>#REF!</formula>
    </cfRule>
  </conditionalFormatting>
  <conditionalFormatting sqref="E221:F221">
    <cfRule type="cellIs" dxfId="1263" priority="1291" operator="equal">
      <formula>#REF!</formula>
    </cfRule>
    <cfRule type="cellIs" dxfId="1262" priority="1290" operator="equal">
      <formula>#REF!</formula>
    </cfRule>
    <cfRule type="cellIs" dxfId="1261" priority="1292" operator="equal">
      <formula>#REF!</formula>
    </cfRule>
  </conditionalFormatting>
  <conditionalFormatting sqref="E236:F236">
    <cfRule type="cellIs" dxfId="1260" priority="1278" operator="equal">
      <formula>#REF!</formula>
    </cfRule>
    <cfRule type="cellIs" dxfId="1259" priority="1279" operator="equal">
      <formula>#REF!</formula>
    </cfRule>
    <cfRule type="cellIs" dxfId="1258" priority="1280" operator="equal">
      <formula>#REF!</formula>
    </cfRule>
  </conditionalFormatting>
  <conditionalFormatting sqref="E251:F251">
    <cfRule type="cellIs" dxfId="1257" priority="1267" operator="equal">
      <formula>#REF!</formula>
    </cfRule>
    <cfRule type="cellIs" dxfId="1256" priority="1268" operator="equal">
      <formula>#REF!</formula>
    </cfRule>
    <cfRule type="cellIs" dxfId="1255" priority="1266" operator="equal">
      <formula>#REF!</formula>
    </cfRule>
  </conditionalFormatting>
  <conditionalFormatting sqref="E266:F266">
    <cfRule type="cellIs" dxfId="1254" priority="1255" operator="equal">
      <formula>#REF!</formula>
    </cfRule>
    <cfRule type="cellIs" dxfId="1253" priority="1254" operator="equal">
      <formula>#REF!</formula>
    </cfRule>
    <cfRule type="cellIs" dxfId="1252" priority="1256" operator="equal">
      <formula>#REF!</formula>
    </cfRule>
  </conditionalFormatting>
  <conditionalFormatting sqref="E281:F281">
    <cfRule type="cellIs" dxfId="1251" priority="1243" operator="equal">
      <formula>#REF!</formula>
    </cfRule>
    <cfRule type="cellIs" dxfId="1250" priority="1242" operator="equal">
      <formula>#REF!</formula>
    </cfRule>
    <cfRule type="cellIs" dxfId="1249" priority="1244" operator="equal">
      <formula>#REF!</formula>
    </cfRule>
  </conditionalFormatting>
  <conditionalFormatting sqref="E296:F296">
    <cfRule type="cellIs" dxfId="1248" priority="1232" operator="equal">
      <formula>#REF!</formula>
    </cfRule>
    <cfRule type="cellIs" dxfId="1247" priority="1230" operator="equal">
      <formula>#REF!</formula>
    </cfRule>
    <cfRule type="cellIs" dxfId="1246" priority="1231" operator="equal">
      <formula>#REF!</formula>
    </cfRule>
  </conditionalFormatting>
  <conditionalFormatting sqref="E311:F311">
    <cfRule type="cellIs" dxfId="1245" priority="1218" operator="equal">
      <formula>#REF!</formula>
    </cfRule>
    <cfRule type="cellIs" dxfId="1244" priority="1219" operator="equal">
      <formula>#REF!</formula>
    </cfRule>
    <cfRule type="cellIs" dxfId="1243" priority="1220" operator="equal">
      <formula>#REF!</formula>
    </cfRule>
  </conditionalFormatting>
  <conditionalFormatting sqref="E326:F326">
    <cfRule type="cellIs" dxfId="1242" priority="1206" operator="equal">
      <formula>#REF!</formula>
    </cfRule>
    <cfRule type="cellIs" dxfId="1241" priority="1207" operator="equal">
      <formula>#REF!</formula>
    </cfRule>
    <cfRule type="cellIs" dxfId="1240" priority="1208" operator="equal">
      <formula>#REF!</formula>
    </cfRule>
  </conditionalFormatting>
  <conditionalFormatting sqref="F14:G14">
    <cfRule type="cellIs" dxfId="1239" priority="64" operator="equal">
      <formula>#REF!</formula>
    </cfRule>
    <cfRule type="cellIs" dxfId="1238" priority="65" operator="equal">
      <formula>#REF!</formula>
    </cfRule>
    <cfRule type="cellIs" dxfId="1237" priority="66" operator="equal">
      <formula>#REF!</formula>
    </cfRule>
    <cfRule type="cellIs" dxfId="1236" priority="63" operator="equal">
      <formula>#REF!</formula>
    </cfRule>
  </conditionalFormatting>
  <conditionalFormatting sqref="F17:G17">
    <cfRule type="cellIs" dxfId="1235" priority="61" operator="equal">
      <formula>#REF!</formula>
    </cfRule>
    <cfRule type="cellIs" dxfId="1234" priority="62" operator="equal">
      <formula>#REF!</formula>
    </cfRule>
    <cfRule type="cellIs" dxfId="1233" priority="59" operator="equal">
      <formula>#REF!</formula>
    </cfRule>
    <cfRule type="cellIs" dxfId="1232" priority="60" operator="equal">
      <formula>#REF!</formula>
    </cfRule>
  </conditionalFormatting>
  <conditionalFormatting sqref="F20:G20">
    <cfRule type="cellIs" dxfId="1231" priority="57" operator="equal">
      <formula>#REF!</formula>
    </cfRule>
    <cfRule type="cellIs" dxfId="1230" priority="56" operator="equal">
      <formula>#REF!</formula>
    </cfRule>
    <cfRule type="cellIs" dxfId="1229" priority="55" operator="equal">
      <formula>#REF!</formula>
    </cfRule>
    <cfRule type="cellIs" dxfId="1228" priority="58" operator="equal">
      <formula>#REF!</formula>
    </cfRule>
  </conditionalFormatting>
  <conditionalFormatting sqref="F23:G23">
    <cfRule type="cellIs" dxfId="1227" priority="52" operator="equal">
      <formula>#REF!</formula>
    </cfRule>
    <cfRule type="cellIs" dxfId="1226" priority="54" operator="equal">
      <formula>#REF!</formula>
    </cfRule>
    <cfRule type="cellIs" dxfId="1225" priority="53" operator="equal">
      <formula>#REF!</formula>
    </cfRule>
    <cfRule type="cellIs" dxfId="1224" priority="51" operator="equal">
      <formula>#REF!</formula>
    </cfRule>
  </conditionalFormatting>
  <conditionalFormatting sqref="F29:G29">
    <cfRule type="cellIs" dxfId="1223" priority="24" operator="equal">
      <formula>#REF!</formula>
    </cfRule>
    <cfRule type="cellIs" dxfId="1222" priority="26" operator="equal">
      <formula>#REF!</formula>
    </cfRule>
    <cfRule type="cellIs" dxfId="1221" priority="25" operator="equal">
      <formula>#REF!</formula>
    </cfRule>
    <cfRule type="cellIs" dxfId="1220" priority="23" operator="equal">
      <formula>#REF!</formula>
    </cfRule>
  </conditionalFormatting>
  <conditionalFormatting sqref="F32:G32">
    <cfRule type="cellIs" dxfId="1219" priority="19" operator="equal">
      <formula>#REF!</formula>
    </cfRule>
    <cfRule type="cellIs" dxfId="1218" priority="22" operator="equal">
      <formula>#REF!</formula>
    </cfRule>
    <cfRule type="cellIs" dxfId="1217" priority="21" operator="equal">
      <formula>#REF!</formula>
    </cfRule>
    <cfRule type="cellIs" dxfId="1216" priority="20" operator="equal">
      <formula>#REF!</formula>
    </cfRule>
  </conditionalFormatting>
  <conditionalFormatting sqref="F35:G35">
    <cfRule type="cellIs" dxfId="1215" priority="15" operator="equal">
      <formula>#REF!</formula>
    </cfRule>
    <cfRule type="cellIs" dxfId="1214" priority="16" operator="equal">
      <formula>#REF!</formula>
    </cfRule>
    <cfRule type="cellIs" dxfId="1213" priority="17" operator="equal">
      <formula>#REF!</formula>
    </cfRule>
    <cfRule type="cellIs" dxfId="1212" priority="18" operator="equal">
      <formula>#REF!</formula>
    </cfRule>
  </conditionalFormatting>
  <conditionalFormatting sqref="F38:G38">
    <cfRule type="cellIs" dxfId="1211" priority="13" operator="equal">
      <formula>#REF!</formula>
    </cfRule>
    <cfRule type="cellIs" dxfId="1210" priority="14" operator="equal">
      <formula>#REF!</formula>
    </cfRule>
    <cfRule type="cellIs" dxfId="1209" priority="12" operator="equal">
      <formula>#REF!</formula>
    </cfRule>
    <cfRule type="cellIs" dxfId="1208" priority="11" operator="equal">
      <formula>#REF!</formula>
    </cfRule>
  </conditionalFormatting>
  <conditionalFormatting sqref="F44:G44">
    <cfRule type="cellIs" dxfId="1207" priority="716" operator="equal">
      <formula>#REF!</formula>
    </cfRule>
    <cfRule type="cellIs" dxfId="1206" priority="715" operator="equal">
      <formula>#REF!</formula>
    </cfRule>
    <cfRule type="cellIs" dxfId="1205" priority="714" operator="equal">
      <formula>#REF!</formula>
    </cfRule>
    <cfRule type="cellIs" dxfId="1204" priority="713" operator="equal">
      <formula>#REF!</formula>
    </cfRule>
  </conditionalFormatting>
  <conditionalFormatting sqref="F47:G47">
    <cfRule type="cellIs" dxfId="1203" priority="712" operator="equal">
      <formula>#REF!</formula>
    </cfRule>
    <cfRule type="cellIs" dxfId="1202" priority="711" operator="equal">
      <formula>#REF!</formula>
    </cfRule>
    <cfRule type="cellIs" dxfId="1201" priority="710" operator="equal">
      <formula>#REF!</formula>
    </cfRule>
    <cfRule type="cellIs" dxfId="1200" priority="709" operator="equal">
      <formula>#REF!</formula>
    </cfRule>
  </conditionalFormatting>
  <conditionalFormatting sqref="F50:G50">
    <cfRule type="cellIs" dxfId="1199" priority="708" operator="equal">
      <formula>#REF!</formula>
    </cfRule>
    <cfRule type="cellIs" dxfId="1198" priority="707" operator="equal">
      <formula>#REF!</formula>
    </cfRule>
    <cfRule type="cellIs" dxfId="1197" priority="706" operator="equal">
      <formula>#REF!</formula>
    </cfRule>
    <cfRule type="cellIs" dxfId="1196" priority="705" operator="equal">
      <formula>#REF!</formula>
    </cfRule>
  </conditionalFormatting>
  <conditionalFormatting sqref="F53:G53">
    <cfRule type="cellIs" dxfId="1195" priority="704" operator="equal">
      <formula>#REF!</formula>
    </cfRule>
    <cfRule type="cellIs" dxfId="1194" priority="703" operator="equal">
      <formula>#REF!</formula>
    </cfRule>
    <cfRule type="cellIs" dxfId="1193" priority="702" operator="equal">
      <formula>#REF!</formula>
    </cfRule>
    <cfRule type="cellIs" dxfId="1192" priority="701" operator="equal">
      <formula>#REF!</formula>
    </cfRule>
  </conditionalFormatting>
  <conditionalFormatting sqref="F59:G59">
    <cfRule type="cellIs" dxfId="1191" priority="696" operator="equal">
      <formula>#REF!</formula>
    </cfRule>
    <cfRule type="cellIs" dxfId="1190" priority="695" operator="equal">
      <formula>#REF!</formula>
    </cfRule>
    <cfRule type="cellIs" dxfId="1189" priority="694" operator="equal">
      <formula>#REF!</formula>
    </cfRule>
    <cfRule type="cellIs" dxfId="1188" priority="693" operator="equal">
      <formula>#REF!</formula>
    </cfRule>
  </conditionalFormatting>
  <conditionalFormatting sqref="F62:G62">
    <cfRule type="cellIs" dxfId="1187" priority="692" operator="equal">
      <formula>#REF!</formula>
    </cfRule>
    <cfRule type="cellIs" dxfId="1186" priority="691" operator="equal">
      <formula>#REF!</formula>
    </cfRule>
    <cfRule type="cellIs" dxfId="1185" priority="690" operator="equal">
      <formula>#REF!</formula>
    </cfRule>
    <cfRule type="cellIs" dxfId="1184" priority="689" operator="equal">
      <formula>#REF!</formula>
    </cfRule>
  </conditionalFormatting>
  <conditionalFormatting sqref="F65:G65">
    <cfRule type="cellIs" dxfId="1183" priority="688" operator="equal">
      <formula>#REF!</formula>
    </cfRule>
    <cfRule type="cellIs" dxfId="1182" priority="687" operator="equal">
      <formula>#REF!</formula>
    </cfRule>
    <cfRule type="cellIs" dxfId="1181" priority="686" operator="equal">
      <formula>#REF!</formula>
    </cfRule>
    <cfRule type="cellIs" dxfId="1180" priority="685" operator="equal">
      <formula>#REF!</formula>
    </cfRule>
  </conditionalFormatting>
  <conditionalFormatting sqref="F68:G68">
    <cfRule type="cellIs" dxfId="1179" priority="684" operator="equal">
      <formula>#REF!</formula>
    </cfRule>
    <cfRule type="cellIs" dxfId="1178" priority="683" operator="equal">
      <formula>#REF!</formula>
    </cfRule>
    <cfRule type="cellIs" dxfId="1177" priority="682" operator="equal">
      <formula>#REF!</formula>
    </cfRule>
    <cfRule type="cellIs" dxfId="1176" priority="681" operator="equal">
      <formula>#REF!</formula>
    </cfRule>
  </conditionalFormatting>
  <conditionalFormatting sqref="F74:G74">
    <cfRule type="cellIs" dxfId="1175" priority="676" operator="equal">
      <formula>#REF!</formula>
    </cfRule>
    <cfRule type="cellIs" dxfId="1174" priority="675" operator="equal">
      <formula>#REF!</formula>
    </cfRule>
    <cfRule type="cellIs" dxfId="1173" priority="674" operator="equal">
      <formula>#REF!</formula>
    </cfRule>
    <cfRule type="cellIs" dxfId="1172" priority="673" operator="equal">
      <formula>#REF!</formula>
    </cfRule>
  </conditionalFormatting>
  <conditionalFormatting sqref="F77:G77">
    <cfRule type="cellIs" dxfId="1171" priority="672" operator="equal">
      <formula>#REF!</formula>
    </cfRule>
    <cfRule type="cellIs" dxfId="1170" priority="671" operator="equal">
      <formula>#REF!</formula>
    </cfRule>
    <cfRule type="cellIs" dxfId="1169" priority="670" operator="equal">
      <formula>#REF!</formula>
    </cfRule>
    <cfRule type="cellIs" dxfId="1168" priority="669" operator="equal">
      <formula>#REF!</formula>
    </cfRule>
  </conditionalFormatting>
  <conditionalFormatting sqref="F80:G80">
    <cfRule type="cellIs" dxfId="1167" priority="668" operator="equal">
      <formula>#REF!</formula>
    </cfRule>
    <cfRule type="cellIs" dxfId="1166" priority="667" operator="equal">
      <formula>#REF!</formula>
    </cfRule>
    <cfRule type="cellIs" dxfId="1165" priority="666" operator="equal">
      <formula>#REF!</formula>
    </cfRule>
    <cfRule type="cellIs" dxfId="1164" priority="665" operator="equal">
      <formula>#REF!</formula>
    </cfRule>
  </conditionalFormatting>
  <conditionalFormatting sqref="F83:G83">
    <cfRule type="cellIs" dxfId="1163" priority="664" operator="equal">
      <formula>#REF!</formula>
    </cfRule>
    <cfRule type="cellIs" dxfId="1162" priority="663" operator="equal">
      <formula>#REF!</formula>
    </cfRule>
    <cfRule type="cellIs" dxfId="1161" priority="662" operator="equal">
      <formula>#REF!</formula>
    </cfRule>
    <cfRule type="cellIs" dxfId="1160" priority="661" operator="equal">
      <formula>#REF!</formula>
    </cfRule>
  </conditionalFormatting>
  <conditionalFormatting sqref="F89:G89">
    <cfRule type="cellIs" dxfId="1159" priority="656" operator="equal">
      <formula>#REF!</formula>
    </cfRule>
    <cfRule type="cellIs" dxfId="1158" priority="655" operator="equal">
      <formula>#REF!</formula>
    </cfRule>
    <cfRule type="cellIs" dxfId="1157" priority="654" operator="equal">
      <formula>#REF!</formula>
    </cfRule>
    <cfRule type="cellIs" dxfId="1156" priority="653" operator="equal">
      <formula>#REF!</formula>
    </cfRule>
  </conditionalFormatting>
  <conditionalFormatting sqref="F92:G92">
    <cfRule type="cellIs" dxfId="1155" priority="652" operator="equal">
      <formula>#REF!</formula>
    </cfRule>
    <cfRule type="cellIs" dxfId="1154" priority="651" operator="equal">
      <formula>#REF!</formula>
    </cfRule>
    <cfRule type="cellIs" dxfId="1153" priority="650" operator="equal">
      <formula>#REF!</formula>
    </cfRule>
    <cfRule type="cellIs" dxfId="1152" priority="649" operator="equal">
      <formula>#REF!</formula>
    </cfRule>
  </conditionalFormatting>
  <conditionalFormatting sqref="F95:G95">
    <cfRule type="cellIs" dxfId="1151" priority="648" operator="equal">
      <formula>#REF!</formula>
    </cfRule>
    <cfRule type="cellIs" dxfId="1150" priority="647" operator="equal">
      <formula>#REF!</formula>
    </cfRule>
    <cfRule type="cellIs" dxfId="1149" priority="646" operator="equal">
      <formula>#REF!</formula>
    </cfRule>
    <cfRule type="cellIs" dxfId="1148" priority="645" operator="equal">
      <formula>#REF!</formula>
    </cfRule>
  </conditionalFormatting>
  <conditionalFormatting sqref="F98:G98">
    <cfRule type="cellIs" dxfId="1147" priority="644" operator="equal">
      <formula>#REF!</formula>
    </cfRule>
    <cfRule type="cellIs" dxfId="1146" priority="643" operator="equal">
      <formula>#REF!</formula>
    </cfRule>
    <cfRule type="cellIs" dxfId="1145" priority="642" operator="equal">
      <formula>#REF!</formula>
    </cfRule>
    <cfRule type="cellIs" dxfId="1144" priority="641" operator="equal">
      <formula>#REF!</formula>
    </cfRule>
  </conditionalFormatting>
  <conditionalFormatting sqref="F104:G104">
    <cfRule type="cellIs" dxfId="1143" priority="636" operator="equal">
      <formula>#REF!</formula>
    </cfRule>
    <cfRule type="cellIs" dxfId="1142" priority="635" operator="equal">
      <formula>#REF!</formula>
    </cfRule>
    <cfRule type="cellIs" dxfId="1141" priority="634" operator="equal">
      <formula>#REF!</formula>
    </cfRule>
    <cfRule type="cellIs" dxfId="1140" priority="633" operator="equal">
      <formula>#REF!</formula>
    </cfRule>
  </conditionalFormatting>
  <conditionalFormatting sqref="F107:G107">
    <cfRule type="cellIs" dxfId="1139" priority="632" operator="equal">
      <formula>#REF!</formula>
    </cfRule>
    <cfRule type="cellIs" dxfId="1138" priority="631" operator="equal">
      <formula>#REF!</formula>
    </cfRule>
    <cfRule type="cellIs" dxfId="1137" priority="630" operator="equal">
      <formula>#REF!</formula>
    </cfRule>
    <cfRule type="cellIs" dxfId="1136" priority="629" operator="equal">
      <formula>#REF!</formula>
    </cfRule>
  </conditionalFormatting>
  <conditionalFormatting sqref="F110:G110">
    <cfRule type="cellIs" dxfId="1135" priority="628" operator="equal">
      <formula>#REF!</formula>
    </cfRule>
    <cfRule type="cellIs" dxfId="1134" priority="627" operator="equal">
      <formula>#REF!</formula>
    </cfRule>
    <cfRule type="cellIs" dxfId="1133" priority="626" operator="equal">
      <formula>#REF!</formula>
    </cfRule>
    <cfRule type="cellIs" dxfId="1132" priority="625" operator="equal">
      <formula>#REF!</formula>
    </cfRule>
  </conditionalFormatting>
  <conditionalFormatting sqref="F113:G113">
    <cfRule type="cellIs" dxfId="1131" priority="624" operator="equal">
      <formula>#REF!</formula>
    </cfRule>
    <cfRule type="cellIs" dxfId="1130" priority="623" operator="equal">
      <formula>#REF!</formula>
    </cfRule>
    <cfRule type="cellIs" dxfId="1129" priority="622" operator="equal">
      <formula>#REF!</formula>
    </cfRule>
    <cfRule type="cellIs" dxfId="1128" priority="621" operator="equal">
      <formula>#REF!</formula>
    </cfRule>
  </conditionalFormatting>
  <conditionalFormatting sqref="F119:G119">
    <cfRule type="cellIs" dxfId="1127" priority="616" operator="equal">
      <formula>#REF!</formula>
    </cfRule>
    <cfRule type="cellIs" dxfId="1126" priority="615" operator="equal">
      <formula>#REF!</formula>
    </cfRule>
    <cfRule type="cellIs" dxfId="1125" priority="614" operator="equal">
      <formula>#REF!</formula>
    </cfRule>
    <cfRule type="cellIs" dxfId="1124" priority="613" operator="equal">
      <formula>#REF!</formula>
    </cfRule>
  </conditionalFormatting>
  <conditionalFormatting sqref="F122:G122">
    <cfRule type="cellIs" dxfId="1123" priority="611" operator="equal">
      <formula>#REF!</formula>
    </cfRule>
    <cfRule type="cellIs" dxfId="1122" priority="612" operator="equal">
      <formula>#REF!</formula>
    </cfRule>
    <cfRule type="cellIs" dxfId="1121" priority="610" operator="equal">
      <formula>#REF!</formula>
    </cfRule>
    <cfRule type="cellIs" dxfId="1120" priority="609" operator="equal">
      <formula>#REF!</formula>
    </cfRule>
  </conditionalFormatting>
  <conditionalFormatting sqref="F125:G125">
    <cfRule type="cellIs" dxfId="1119" priority="608" operator="equal">
      <formula>#REF!</formula>
    </cfRule>
    <cfRule type="cellIs" dxfId="1118" priority="607" operator="equal">
      <formula>#REF!</formula>
    </cfRule>
    <cfRule type="cellIs" dxfId="1117" priority="606" operator="equal">
      <formula>#REF!</formula>
    </cfRule>
    <cfRule type="cellIs" dxfId="1116" priority="605" operator="equal">
      <formula>#REF!</formula>
    </cfRule>
  </conditionalFormatting>
  <conditionalFormatting sqref="F128:G128">
    <cfRule type="cellIs" dxfId="1115" priority="603" operator="equal">
      <formula>#REF!</formula>
    </cfRule>
    <cfRule type="cellIs" dxfId="1114" priority="604" operator="equal">
      <formula>#REF!</formula>
    </cfRule>
    <cfRule type="cellIs" dxfId="1113" priority="602" operator="equal">
      <formula>#REF!</formula>
    </cfRule>
    <cfRule type="cellIs" dxfId="1112" priority="601" operator="equal">
      <formula>#REF!</formula>
    </cfRule>
  </conditionalFormatting>
  <conditionalFormatting sqref="F134:G134">
    <cfRule type="cellIs" dxfId="1111" priority="596" operator="equal">
      <formula>#REF!</formula>
    </cfRule>
    <cfRule type="cellIs" dxfId="1110" priority="595" operator="equal">
      <formula>#REF!</formula>
    </cfRule>
    <cfRule type="cellIs" dxfId="1109" priority="594" operator="equal">
      <formula>#REF!</formula>
    </cfRule>
    <cfRule type="cellIs" dxfId="1108" priority="593" operator="equal">
      <formula>#REF!</formula>
    </cfRule>
  </conditionalFormatting>
  <conditionalFormatting sqref="F137:G137">
    <cfRule type="cellIs" dxfId="1107" priority="591" operator="equal">
      <formula>#REF!</formula>
    </cfRule>
    <cfRule type="cellIs" dxfId="1106" priority="592" operator="equal">
      <formula>#REF!</formula>
    </cfRule>
    <cfRule type="cellIs" dxfId="1105" priority="590" operator="equal">
      <formula>#REF!</formula>
    </cfRule>
    <cfRule type="cellIs" dxfId="1104" priority="589" operator="equal">
      <formula>#REF!</formula>
    </cfRule>
  </conditionalFormatting>
  <conditionalFormatting sqref="F140:G140">
    <cfRule type="cellIs" dxfId="1103" priority="588" operator="equal">
      <formula>#REF!</formula>
    </cfRule>
    <cfRule type="cellIs" dxfId="1102" priority="587" operator="equal">
      <formula>#REF!</formula>
    </cfRule>
    <cfRule type="cellIs" dxfId="1101" priority="586" operator="equal">
      <formula>#REF!</formula>
    </cfRule>
    <cfRule type="cellIs" dxfId="1100" priority="585" operator="equal">
      <formula>#REF!</formula>
    </cfRule>
  </conditionalFormatting>
  <conditionalFormatting sqref="F143:G143">
    <cfRule type="cellIs" dxfId="1099" priority="584" operator="equal">
      <formula>#REF!</formula>
    </cfRule>
    <cfRule type="cellIs" dxfId="1098" priority="583" operator="equal">
      <formula>#REF!</formula>
    </cfRule>
    <cfRule type="cellIs" dxfId="1097" priority="582" operator="equal">
      <formula>#REF!</formula>
    </cfRule>
    <cfRule type="cellIs" dxfId="1096" priority="581" operator="equal">
      <formula>#REF!</formula>
    </cfRule>
  </conditionalFormatting>
  <conditionalFormatting sqref="F149:G149">
    <cfRule type="cellIs" dxfId="1095" priority="576" operator="equal">
      <formula>#REF!</formula>
    </cfRule>
    <cfRule type="cellIs" dxfId="1094" priority="575" operator="equal">
      <formula>#REF!</formula>
    </cfRule>
    <cfRule type="cellIs" dxfId="1093" priority="574" operator="equal">
      <formula>#REF!</formula>
    </cfRule>
    <cfRule type="cellIs" dxfId="1092" priority="573" operator="equal">
      <formula>#REF!</formula>
    </cfRule>
  </conditionalFormatting>
  <conditionalFormatting sqref="F152:G152">
    <cfRule type="cellIs" dxfId="1091" priority="572" operator="equal">
      <formula>#REF!</formula>
    </cfRule>
    <cfRule type="cellIs" dxfId="1090" priority="571" operator="equal">
      <formula>#REF!</formula>
    </cfRule>
    <cfRule type="cellIs" dxfId="1089" priority="570" operator="equal">
      <formula>#REF!</formula>
    </cfRule>
    <cfRule type="cellIs" dxfId="1088" priority="569" operator="equal">
      <formula>#REF!</formula>
    </cfRule>
  </conditionalFormatting>
  <conditionalFormatting sqref="F155:G155">
    <cfRule type="cellIs" dxfId="1087" priority="568" operator="equal">
      <formula>#REF!</formula>
    </cfRule>
    <cfRule type="cellIs" dxfId="1086" priority="567" operator="equal">
      <formula>#REF!</formula>
    </cfRule>
    <cfRule type="cellIs" dxfId="1085" priority="566" operator="equal">
      <formula>#REF!</formula>
    </cfRule>
    <cfRule type="cellIs" dxfId="1084" priority="565" operator="equal">
      <formula>#REF!</formula>
    </cfRule>
  </conditionalFormatting>
  <conditionalFormatting sqref="F158:G158">
    <cfRule type="cellIs" dxfId="1083" priority="564" operator="equal">
      <formula>#REF!</formula>
    </cfRule>
    <cfRule type="cellIs" dxfId="1082" priority="563" operator="equal">
      <formula>#REF!</formula>
    </cfRule>
    <cfRule type="cellIs" dxfId="1081" priority="562" operator="equal">
      <formula>#REF!</formula>
    </cfRule>
    <cfRule type="cellIs" dxfId="1080" priority="561" operator="equal">
      <formula>#REF!</formula>
    </cfRule>
  </conditionalFormatting>
  <conditionalFormatting sqref="F164:G164">
    <cfRule type="cellIs" dxfId="1079" priority="556" operator="equal">
      <formula>#REF!</formula>
    </cfRule>
    <cfRule type="cellIs" dxfId="1078" priority="555" operator="equal">
      <formula>#REF!</formula>
    </cfRule>
    <cfRule type="cellIs" dxfId="1077" priority="554" operator="equal">
      <formula>#REF!</formula>
    </cfRule>
    <cfRule type="cellIs" dxfId="1076" priority="553" operator="equal">
      <formula>#REF!</formula>
    </cfRule>
  </conditionalFormatting>
  <conditionalFormatting sqref="F167:G167">
    <cfRule type="cellIs" dxfId="1075" priority="552" operator="equal">
      <formula>#REF!</formula>
    </cfRule>
    <cfRule type="cellIs" dxfId="1074" priority="551" operator="equal">
      <formula>#REF!</formula>
    </cfRule>
    <cfRule type="cellIs" dxfId="1073" priority="550" operator="equal">
      <formula>#REF!</formula>
    </cfRule>
    <cfRule type="cellIs" dxfId="1072" priority="549" operator="equal">
      <formula>#REF!</formula>
    </cfRule>
  </conditionalFormatting>
  <conditionalFormatting sqref="F170:G170">
    <cfRule type="cellIs" dxfId="1071" priority="548" operator="equal">
      <formula>#REF!</formula>
    </cfRule>
    <cfRule type="cellIs" dxfId="1070" priority="547" operator="equal">
      <formula>#REF!</formula>
    </cfRule>
    <cfRule type="cellIs" dxfId="1069" priority="546" operator="equal">
      <formula>#REF!</formula>
    </cfRule>
    <cfRule type="cellIs" dxfId="1068" priority="545" operator="equal">
      <formula>#REF!</formula>
    </cfRule>
  </conditionalFormatting>
  <conditionalFormatting sqref="F173:G173">
    <cfRule type="cellIs" dxfId="1067" priority="544" operator="equal">
      <formula>#REF!</formula>
    </cfRule>
    <cfRule type="cellIs" dxfId="1066" priority="543" operator="equal">
      <formula>#REF!</formula>
    </cfRule>
    <cfRule type="cellIs" dxfId="1065" priority="542" operator="equal">
      <formula>#REF!</formula>
    </cfRule>
    <cfRule type="cellIs" dxfId="1064" priority="541" operator="equal">
      <formula>#REF!</formula>
    </cfRule>
  </conditionalFormatting>
  <conditionalFormatting sqref="F179:G179">
    <cfRule type="cellIs" dxfId="1063" priority="536" operator="equal">
      <formula>#REF!</formula>
    </cfRule>
    <cfRule type="cellIs" dxfId="1062" priority="535" operator="equal">
      <formula>#REF!</formula>
    </cfRule>
    <cfRule type="cellIs" dxfId="1061" priority="534" operator="equal">
      <formula>#REF!</formula>
    </cfRule>
    <cfRule type="cellIs" dxfId="1060" priority="533" operator="equal">
      <formula>#REF!</formula>
    </cfRule>
  </conditionalFormatting>
  <conditionalFormatting sqref="F182:G182">
    <cfRule type="cellIs" dxfId="1059" priority="532" operator="equal">
      <formula>#REF!</formula>
    </cfRule>
    <cfRule type="cellIs" dxfId="1058" priority="531" operator="equal">
      <formula>#REF!</formula>
    </cfRule>
    <cfRule type="cellIs" dxfId="1057" priority="530" operator="equal">
      <formula>#REF!</formula>
    </cfRule>
    <cfRule type="cellIs" dxfId="1056" priority="529" operator="equal">
      <formula>#REF!</formula>
    </cfRule>
  </conditionalFormatting>
  <conditionalFormatting sqref="F185:G185">
    <cfRule type="cellIs" dxfId="1055" priority="528" operator="equal">
      <formula>#REF!</formula>
    </cfRule>
    <cfRule type="cellIs" dxfId="1054" priority="527" operator="equal">
      <formula>#REF!</formula>
    </cfRule>
    <cfRule type="cellIs" dxfId="1053" priority="526" operator="equal">
      <formula>#REF!</formula>
    </cfRule>
    <cfRule type="cellIs" dxfId="1052" priority="525" operator="equal">
      <formula>#REF!</formula>
    </cfRule>
  </conditionalFormatting>
  <conditionalFormatting sqref="F188:G188">
    <cfRule type="cellIs" dxfId="1051" priority="524" operator="equal">
      <formula>#REF!</formula>
    </cfRule>
    <cfRule type="cellIs" dxfId="1050" priority="523" operator="equal">
      <formula>#REF!</formula>
    </cfRule>
    <cfRule type="cellIs" dxfId="1049" priority="522" operator="equal">
      <formula>#REF!</formula>
    </cfRule>
    <cfRule type="cellIs" dxfId="1048" priority="521" operator="equal">
      <formula>#REF!</formula>
    </cfRule>
  </conditionalFormatting>
  <conditionalFormatting sqref="F194:G194">
    <cfRule type="cellIs" dxfId="1047" priority="516" operator="equal">
      <formula>#REF!</formula>
    </cfRule>
    <cfRule type="cellIs" dxfId="1046" priority="515" operator="equal">
      <formula>#REF!</formula>
    </cfRule>
    <cfRule type="cellIs" dxfId="1045" priority="514" operator="equal">
      <formula>#REF!</formula>
    </cfRule>
    <cfRule type="cellIs" dxfId="1044" priority="513" operator="equal">
      <formula>#REF!</formula>
    </cfRule>
  </conditionalFormatting>
  <conditionalFormatting sqref="F197:G197">
    <cfRule type="cellIs" dxfId="1043" priority="512" operator="equal">
      <formula>#REF!</formula>
    </cfRule>
    <cfRule type="cellIs" dxfId="1042" priority="511" operator="equal">
      <formula>#REF!</formula>
    </cfRule>
    <cfRule type="cellIs" dxfId="1041" priority="510" operator="equal">
      <formula>#REF!</formula>
    </cfRule>
    <cfRule type="cellIs" dxfId="1040" priority="509" operator="equal">
      <formula>#REF!</formula>
    </cfRule>
  </conditionalFormatting>
  <conditionalFormatting sqref="F200:G200">
    <cfRule type="cellIs" dxfId="1039" priority="508" operator="equal">
      <formula>#REF!</formula>
    </cfRule>
    <cfRule type="cellIs" dxfId="1038" priority="507" operator="equal">
      <formula>#REF!</formula>
    </cfRule>
    <cfRule type="cellIs" dxfId="1037" priority="506" operator="equal">
      <formula>#REF!</formula>
    </cfRule>
    <cfRule type="cellIs" dxfId="1036" priority="505" operator="equal">
      <formula>#REF!</formula>
    </cfRule>
  </conditionalFormatting>
  <conditionalFormatting sqref="F203:G203">
    <cfRule type="cellIs" dxfId="1035" priority="504" operator="equal">
      <formula>#REF!</formula>
    </cfRule>
    <cfRule type="cellIs" dxfId="1034" priority="503" operator="equal">
      <formula>#REF!</formula>
    </cfRule>
    <cfRule type="cellIs" dxfId="1033" priority="502" operator="equal">
      <formula>#REF!</formula>
    </cfRule>
    <cfRule type="cellIs" dxfId="1032" priority="501" operator="equal">
      <formula>#REF!</formula>
    </cfRule>
  </conditionalFormatting>
  <conditionalFormatting sqref="F209:G209">
    <cfRule type="cellIs" dxfId="1031" priority="496" operator="equal">
      <formula>#REF!</formula>
    </cfRule>
    <cfRule type="cellIs" dxfId="1030" priority="495" operator="equal">
      <formula>#REF!</formula>
    </cfRule>
    <cfRule type="cellIs" dxfId="1029" priority="494" operator="equal">
      <formula>#REF!</formula>
    </cfRule>
    <cfRule type="cellIs" dxfId="1028" priority="493" operator="equal">
      <formula>#REF!</formula>
    </cfRule>
  </conditionalFormatting>
  <conditionalFormatting sqref="F212:G212">
    <cfRule type="cellIs" dxfId="1027" priority="492" operator="equal">
      <formula>#REF!</formula>
    </cfRule>
    <cfRule type="cellIs" dxfId="1026" priority="491" operator="equal">
      <formula>#REF!</formula>
    </cfRule>
    <cfRule type="cellIs" dxfId="1025" priority="490" operator="equal">
      <formula>#REF!</formula>
    </cfRule>
    <cfRule type="cellIs" dxfId="1024" priority="489" operator="equal">
      <formula>#REF!</formula>
    </cfRule>
  </conditionalFormatting>
  <conditionalFormatting sqref="F215:G215">
    <cfRule type="cellIs" dxfId="1023" priority="488" operator="equal">
      <formula>#REF!</formula>
    </cfRule>
    <cfRule type="cellIs" dxfId="1022" priority="487" operator="equal">
      <formula>#REF!</formula>
    </cfRule>
    <cfRule type="cellIs" dxfId="1021" priority="486" operator="equal">
      <formula>#REF!</formula>
    </cfRule>
    <cfRule type="cellIs" dxfId="1020" priority="485" operator="equal">
      <formula>#REF!</formula>
    </cfRule>
  </conditionalFormatting>
  <conditionalFormatting sqref="F218:G218">
    <cfRule type="cellIs" dxfId="1019" priority="481" operator="equal">
      <formula>#REF!</formula>
    </cfRule>
    <cfRule type="cellIs" dxfId="1018" priority="482" operator="equal">
      <formula>#REF!</formula>
    </cfRule>
    <cfRule type="cellIs" dxfId="1017" priority="483" operator="equal">
      <formula>#REF!</formula>
    </cfRule>
    <cfRule type="cellIs" dxfId="1016" priority="484" operator="equal">
      <formula>#REF!</formula>
    </cfRule>
  </conditionalFormatting>
  <conditionalFormatting sqref="F224:G224">
    <cfRule type="cellIs" dxfId="1015" priority="474" operator="equal">
      <formula>#REF!</formula>
    </cfRule>
    <cfRule type="cellIs" dxfId="1014" priority="476" operator="equal">
      <formula>#REF!</formula>
    </cfRule>
    <cfRule type="cellIs" dxfId="1013" priority="475" operator="equal">
      <formula>#REF!</formula>
    </cfRule>
    <cfRule type="cellIs" dxfId="1012" priority="473" operator="equal">
      <formula>#REF!</formula>
    </cfRule>
  </conditionalFormatting>
  <conditionalFormatting sqref="F227:G227">
    <cfRule type="cellIs" dxfId="1011" priority="469" operator="equal">
      <formula>#REF!</formula>
    </cfRule>
    <cfRule type="cellIs" dxfId="1010" priority="472" operator="equal">
      <formula>#REF!</formula>
    </cfRule>
    <cfRule type="cellIs" dxfId="1009" priority="471" operator="equal">
      <formula>#REF!</formula>
    </cfRule>
    <cfRule type="cellIs" dxfId="1008" priority="470" operator="equal">
      <formula>#REF!</formula>
    </cfRule>
  </conditionalFormatting>
  <conditionalFormatting sqref="F230:G230">
    <cfRule type="cellIs" dxfId="1007" priority="468" operator="equal">
      <formula>#REF!</formula>
    </cfRule>
    <cfRule type="cellIs" dxfId="1006" priority="467" operator="equal">
      <formula>#REF!</formula>
    </cfRule>
    <cfRule type="cellIs" dxfId="1005" priority="466" operator="equal">
      <formula>#REF!</formula>
    </cfRule>
    <cfRule type="cellIs" dxfId="1004" priority="465" operator="equal">
      <formula>#REF!</formula>
    </cfRule>
  </conditionalFormatting>
  <conditionalFormatting sqref="F233:G233">
    <cfRule type="cellIs" dxfId="1003" priority="462" operator="equal">
      <formula>#REF!</formula>
    </cfRule>
    <cfRule type="cellIs" dxfId="1002" priority="464" operator="equal">
      <formula>#REF!</formula>
    </cfRule>
    <cfRule type="cellIs" dxfId="1001" priority="463" operator="equal">
      <formula>#REF!</formula>
    </cfRule>
    <cfRule type="cellIs" dxfId="1000" priority="461" operator="equal">
      <formula>#REF!</formula>
    </cfRule>
  </conditionalFormatting>
  <conditionalFormatting sqref="F239:G239">
    <cfRule type="cellIs" dxfId="999" priority="453" operator="equal">
      <formula>#REF!</formula>
    </cfRule>
    <cfRule type="cellIs" dxfId="998" priority="456" operator="equal">
      <formula>#REF!</formula>
    </cfRule>
    <cfRule type="cellIs" dxfId="997" priority="454" operator="equal">
      <formula>#REF!</formula>
    </cfRule>
    <cfRule type="cellIs" dxfId="996" priority="455" operator="equal">
      <formula>#REF!</formula>
    </cfRule>
  </conditionalFormatting>
  <conditionalFormatting sqref="F242:G242">
    <cfRule type="cellIs" dxfId="995" priority="449" operator="equal">
      <formula>#REF!</formula>
    </cfRule>
    <cfRule type="cellIs" dxfId="994" priority="450" operator="equal">
      <formula>#REF!</formula>
    </cfRule>
    <cfRule type="cellIs" dxfId="993" priority="451" operator="equal">
      <formula>#REF!</formula>
    </cfRule>
    <cfRule type="cellIs" dxfId="992" priority="452" operator="equal">
      <formula>#REF!</formula>
    </cfRule>
  </conditionalFormatting>
  <conditionalFormatting sqref="F245:G245">
    <cfRule type="cellIs" dxfId="991" priority="447" operator="equal">
      <formula>#REF!</formula>
    </cfRule>
    <cfRule type="cellIs" dxfId="990" priority="448" operator="equal">
      <formula>#REF!</formula>
    </cfRule>
    <cfRule type="cellIs" dxfId="989" priority="446" operator="equal">
      <formula>#REF!</formula>
    </cfRule>
    <cfRule type="cellIs" dxfId="988" priority="445" operator="equal">
      <formula>#REF!</formula>
    </cfRule>
  </conditionalFormatting>
  <conditionalFormatting sqref="F248:G248">
    <cfRule type="cellIs" dxfId="987" priority="442" operator="equal">
      <formula>#REF!</formula>
    </cfRule>
    <cfRule type="cellIs" dxfId="986" priority="443" operator="equal">
      <formula>#REF!</formula>
    </cfRule>
    <cfRule type="cellIs" dxfId="985" priority="441" operator="equal">
      <formula>#REF!</formula>
    </cfRule>
    <cfRule type="cellIs" dxfId="984" priority="444" operator="equal">
      <formula>#REF!</formula>
    </cfRule>
  </conditionalFormatting>
  <conditionalFormatting sqref="F254:G254">
    <cfRule type="cellIs" dxfId="983" priority="434" operator="equal">
      <formula>#REF!</formula>
    </cfRule>
    <cfRule type="cellIs" dxfId="982" priority="435" operator="equal">
      <formula>#REF!</formula>
    </cfRule>
    <cfRule type="cellIs" dxfId="981" priority="436" operator="equal">
      <formula>#REF!</formula>
    </cfRule>
    <cfRule type="cellIs" dxfId="980" priority="433" operator="equal">
      <formula>#REF!</formula>
    </cfRule>
  </conditionalFormatting>
  <conditionalFormatting sqref="F257:G257">
    <cfRule type="cellIs" dxfId="979" priority="430" operator="equal">
      <formula>#REF!</formula>
    </cfRule>
    <cfRule type="cellIs" dxfId="978" priority="429" operator="equal">
      <formula>#REF!</formula>
    </cfRule>
    <cfRule type="cellIs" dxfId="977" priority="432" operator="equal">
      <formula>#REF!</formula>
    </cfRule>
    <cfRule type="cellIs" dxfId="976" priority="431" operator="equal">
      <formula>#REF!</formula>
    </cfRule>
  </conditionalFormatting>
  <conditionalFormatting sqref="F260:G260">
    <cfRule type="cellIs" dxfId="975" priority="428" operator="equal">
      <formula>#REF!</formula>
    </cfRule>
    <cfRule type="cellIs" dxfId="974" priority="427" operator="equal">
      <formula>#REF!</formula>
    </cfRule>
    <cfRule type="cellIs" dxfId="973" priority="426" operator="equal">
      <formula>#REF!</formula>
    </cfRule>
    <cfRule type="cellIs" dxfId="972" priority="425" operator="equal">
      <formula>#REF!</formula>
    </cfRule>
  </conditionalFormatting>
  <conditionalFormatting sqref="F263:G263">
    <cfRule type="cellIs" dxfId="971" priority="424" operator="equal">
      <formula>#REF!</formula>
    </cfRule>
    <cfRule type="cellIs" dxfId="970" priority="423" operator="equal">
      <formula>#REF!</formula>
    </cfRule>
    <cfRule type="cellIs" dxfId="969" priority="422" operator="equal">
      <formula>#REF!</formula>
    </cfRule>
    <cfRule type="cellIs" dxfId="968" priority="421" operator="equal">
      <formula>#REF!</formula>
    </cfRule>
  </conditionalFormatting>
  <conditionalFormatting sqref="F269:G269">
    <cfRule type="cellIs" dxfId="967" priority="416" operator="equal">
      <formula>#REF!</formula>
    </cfRule>
    <cfRule type="cellIs" dxfId="966" priority="415" operator="equal">
      <formula>#REF!</formula>
    </cfRule>
    <cfRule type="cellIs" dxfId="965" priority="414" operator="equal">
      <formula>#REF!</formula>
    </cfRule>
    <cfRule type="cellIs" dxfId="964" priority="413" operator="equal">
      <formula>#REF!</formula>
    </cfRule>
  </conditionalFormatting>
  <conditionalFormatting sqref="F272:G272">
    <cfRule type="cellIs" dxfId="963" priority="409" operator="equal">
      <formula>#REF!</formula>
    </cfRule>
    <cfRule type="cellIs" dxfId="962" priority="412" operator="equal">
      <formula>#REF!</formula>
    </cfRule>
    <cfRule type="cellIs" dxfId="961" priority="411" operator="equal">
      <formula>#REF!</formula>
    </cfRule>
    <cfRule type="cellIs" dxfId="960" priority="410" operator="equal">
      <formula>#REF!</formula>
    </cfRule>
  </conditionalFormatting>
  <conditionalFormatting sqref="F275:G275">
    <cfRule type="cellIs" dxfId="959" priority="405" operator="equal">
      <formula>#REF!</formula>
    </cfRule>
    <cfRule type="cellIs" dxfId="958" priority="406" operator="equal">
      <formula>#REF!</formula>
    </cfRule>
    <cfRule type="cellIs" dxfId="957" priority="407" operator="equal">
      <formula>#REF!</formula>
    </cfRule>
    <cfRule type="cellIs" dxfId="956" priority="408" operator="equal">
      <formula>#REF!</formula>
    </cfRule>
  </conditionalFormatting>
  <conditionalFormatting sqref="F278:G278">
    <cfRule type="cellIs" dxfId="955" priority="402" operator="equal">
      <formula>#REF!</formula>
    </cfRule>
    <cfRule type="cellIs" dxfId="954" priority="403" operator="equal">
      <formula>#REF!</formula>
    </cfRule>
    <cfRule type="cellIs" dxfId="953" priority="404" operator="equal">
      <formula>#REF!</formula>
    </cfRule>
    <cfRule type="cellIs" dxfId="952" priority="401" operator="equal">
      <formula>#REF!</formula>
    </cfRule>
  </conditionalFormatting>
  <conditionalFormatting sqref="F284:G284">
    <cfRule type="cellIs" dxfId="951" priority="393" operator="equal">
      <formula>#REF!</formula>
    </cfRule>
    <cfRule type="cellIs" dxfId="950" priority="396" operator="equal">
      <formula>#REF!</formula>
    </cfRule>
    <cfRule type="cellIs" dxfId="949" priority="395" operator="equal">
      <formula>#REF!</formula>
    </cfRule>
    <cfRule type="cellIs" dxfId="948" priority="394" operator="equal">
      <formula>#REF!</formula>
    </cfRule>
  </conditionalFormatting>
  <conditionalFormatting sqref="F287:G287">
    <cfRule type="cellIs" dxfId="947" priority="390" operator="equal">
      <formula>#REF!</formula>
    </cfRule>
    <cfRule type="cellIs" dxfId="946" priority="389" operator="equal">
      <formula>#REF!</formula>
    </cfRule>
    <cfRule type="cellIs" dxfId="945" priority="391" operator="equal">
      <formula>#REF!</formula>
    </cfRule>
    <cfRule type="cellIs" dxfId="944" priority="392" operator="equal">
      <formula>#REF!</formula>
    </cfRule>
  </conditionalFormatting>
  <conditionalFormatting sqref="F290:G290">
    <cfRule type="cellIs" dxfId="943" priority="385" operator="equal">
      <formula>#REF!</formula>
    </cfRule>
    <cfRule type="cellIs" dxfId="942" priority="386" operator="equal">
      <formula>#REF!</formula>
    </cfRule>
    <cfRule type="cellIs" dxfId="941" priority="388" operator="equal">
      <formula>#REF!</formula>
    </cfRule>
    <cfRule type="cellIs" dxfId="940" priority="387" operator="equal">
      <formula>#REF!</formula>
    </cfRule>
  </conditionalFormatting>
  <conditionalFormatting sqref="F293:G293">
    <cfRule type="cellIs" dxfId="939" priority="382" operator="equal">
      <formula>#REF!</formula>
    </cfRule>
    <cfRule type="cellIs" dxfId="938" priority="381" operator="equal">
      <formula>#REF!</formula>
    </cfRule>
    <cfRule type="cellIs" dxfId="937" priority="384" operator="equal">
      <formula>#REF!</formula>
    </cfRule>
    <cfRule type="cellIs" dxfId="936" priority="383" operator="equal">
      <formula>#REF!</formula>
    </cfRule>
  </conditionalFormatting>
  <conditionalFormatting sqref="F299:G299">
    <cfRule type="cellIs" dxfId="935" priority="376" operator="equal">
      <formula>#REF!</formula>
    </cfRule>
    <cfRule type="cellIs" dxfId="934" priority="375" operator="equal">
      <formula>#REF!</formula>
    </cfRule>
    <cfRule type="cellIs" dxfId="933" priority="373" operator="equal">
      <formula>#REF!</formula>
    </cfRule>
    <cfRule type="cellIs" dxfId="932" priority="374" operator="equal">
      <formula>#REF!</formula>
    </cfRule>
  </conditionalFormatting>
  <conditionalFormatting sqref="F302:G302">
    <cfRule type="cellIs" dxfId="931" priority="369" operator="equal">
      <formula>#REF!</formula>
    </cfRule>
    <cfRule type="cellIs" dxfId="930" priority="372" operator="equal">
      <formula>#REF!</formula>
    </cfRule>
    <cfRule type="cellIs" dxfId="929" priority="371" operator="equal">
      <formula>#REF!</formula>
    </cfRule>
    <cfRule type="cellIs" dxfId="928" priority="370" operator="equal">
      <formula>#REF!</formula>
    </cfRule>
  </conditionalFormatting>
  <conditionalFormatting sqref="F305:G305">
    <cfRule type="cellIs" dxfId="927" priority="367" operator="equal">
      <formula>#REF!</formula>
    </cfRule>
    <cfRule type="cellIs" dxfId="926" priority="365" operator="equal">
      <formula>#REF!</formula>
    </cfRule>
    <cfRule type="cellIs" dxfId="925" priority="366" operator="equal">
      <formula>#REF!</formula>
    </cfRule>
    <cfRule type="cellIs" dxfId="924" priority="368" operator="equal">
      <formula>#REF!</formula>
    </cfRule>
  </conditionalFormatting>
  <conditionalFormatting sqref="F308:G308">
    <cfRule type="cellIs" dxfId="923" priority="361" operator="equal">
      <formula>#REF!</formula>
    </cfRule>
    <cfRule type="cellIs" dxfId="922" priority="362" operator="equal">
      <formula>#REF!</formula>
    </cfRule>
    <cfRule type="cellIs" dxfId="921" priority="363" operator="equal">
      <formula>#REF!</formula>
    </cfRule>
    <cfRule type="cellIs" dxfId="920" priority="364" operator="equal">
      <formula>#REF!</formula>
    </cfRule>
  </conditionalFormatting>
  <conditionalFormatting sqref="F314:G314">
    <cfRule type="cellIs" dxfId="919" priority="355" operator="equal">
      <formula>#REF!</formula>
    </cfRule>
    <cfRule type="cellIs" dxfId="918" priority="356" operator="equal">
      <formula>#REF!</formula>
    </cfRule>
    <cfRule type="cellIs" dxfId="917" priority="353" operator="equal">
      <formula>#REF!</formula>
    </cfRule>
    <cfRule type="cellIs" dxfId="916" priority="354" operator="equal">
      <formula>#REF!</formula>
    </cfRule>
  </conditionalFormatting>
  <conditionalFormatting sqref="F317:G317">
    <cfRule type="cellIs" dxfId="915" priority="350" operator="equal">
      <formula>#REF!</formula>
    </cfRule>
    <cfRule type="cellIs" dxfId="914" priority="351" operator="equal">
      <formula>#REF!</formula>
    </cfRule>
    <cfRule type="cellIs" dxfId="913" priority="349" operator="equal">
      <formula>#REF!</formula>
    </cfRule>
    <cfRule type="cellIs" dxfId="912" priority="352" operator="equal">
      <formula>#REF!</formula>
    </cfRule>
  </conditionalFormatting>
  <conditionalFormatting sqref="F320:G320">
    <cfRule type="cellIs" dxfId="911" priority="347" operator="equal">
      <formula>#REF!</formula>
    </cfRule>
    <cfRule type="cellIs" dxfId="910" priority="346" operator="equal">
      <formula>#REF!</formula>
    </cfRule>
    <cfRule type="cellIs" dxfId="909" priority="348" operator="equal">
      <formula>#REF!</formula>
    </cfRule>
    <cfRule type="cellIs" dxfId="908" priority="345" operator="equal">
      <formula>#REF!</formula>
    </cfRule>
  </conditionalFormatting>
  <conditionalFormatting sqref="F323:G323">
    <cfRule type="cellIs" dxfId="907" priority="342" operator="equal">
      <formula>#REF!</formula>
    </cfRule>
    <cfRule type="cellIs" dxfId="906" priority="341" operator="equal">
      <formula>#REF!</formula>
    </cfRule>
    <cfRule type="cellIs" dxfId="905" priority="344" operator="equal">
      <formula>#REF!</formula>
    </cfRule>
    <cfRule type="cellIs" dxfId="904" priority="343" operator="equal">
      <formula>#REF!</formula>
    </cfRule>
  </conditionalFormatting>
  <conditionalFormatting sqref="F329:G329">
    <cfRule type="cellIs" dxfId="903" priority="336" operator="equal">
      <formula>#REF!</formula>
    </cfRule>
    <cfRule type="cellIs" dxfId="902" priority="334" operator="equal">
      <formula>#REF!</formula>
    </cfRule>
    <cfRule type="cellIs" dxfId="901" priority="333" operator="equal">
      <formula>#REF!</formula>
    </cfRule>
    <cfRule type="cellIs" dxfId="900" priority="335" operator="equal">
      <formula>#REF!</formula>
    </cfRule>
  </conditionalFormatting>
  <conditionalFormatting sqref="F332:G332">
    <cfRule type="cellIs" dxfId="899" priority="330" operator="equal">
      <formula>#REF!</formula>
    </cfRule>
    <cfRule type="cellIs" dxfId="898" priority="331" operator="equal">
      <formula>#REF!</formula>
    </cfRule>
    <cfRule type="cellIs" dxfId="897" priority="332" operator="equal">
      <formula>#REF!</formula>
    </cfRule>
    <cfRule type="cellIs" dxfId="896" priority="329" operator="equal">
      <formula>#REF!</formula>
    </cfRule>
  </conditionalFormatting>
  <conditionalFormatting sqref="F335:G335">
    <cfRule type="cellIs" dxfId="895" priority="328" operator="equal">
      <formula>#REF!</formula>
    </cfRule>
    <cfRule type="cellIs" dxfId="894" priority="327" operator="equal">
      <formula>#REF!</formula>
    </cfRule>
    <cfRule type="cellIs" dxfId="893" priority="326" operator="equal">
      <formula>#REF!</formula>
    </cfRule>
    <cfRule type="cellIs" dxfId="892" priority="325" operator="equal">
      <formula>#REF!</formula>
    </cfRule>
  </conditionalFormatting>
  <conditionalFormatting sqref="F338:G338">
    <cfRule type="cellIs" dxfId="891" priority="324" operator="equal">
      <formula>#REF!</formula>
    </cfRule>
    <cfRule type="cellIs" dxfId="890" priority="323" operator="equal">
      <formula>#REF!</formula>
    </cfRule>
    <cfRule type="cellIs" dxfId="889" priority="322" operator="equal">
      <formula>#REF!</formula>
    </cfRule>
    <cfRule type="cellIs" dxfId="888" priority="321" operator="equal">
      <formula>#REF!</formula>
    </cfRule>
  </conditionalFormatting>
  <conditionalFormatting sqref="G11">
    <cfRule type="cellIs" dxfId="887" priority="69" operator="equal">
      <formula>#REF!</formula>
    </cfRule>
    <cfRule type="cellIs" dxfId="886" priority="67" operator="equal">
      <formula>#REF!</formula>
    </cfRule>
    <cfRule type="cellIs" dxfId="885" priority="68" operator="equal">
      <formula>#REF!</formula>
    </cfRule>
    <cfRule type="cellIs" dxfId="884" priority="70" operator="equal">
      <formula>#REF!</formula>
    </cfRule>
  </conditionalFormatting>
  <conditionalFormatting sqref="G26">
    <cfRule type="cellIs" dxfId="883" priority="27" operator="equal">
      <formula>#REF!</formula>
    </cfRule>
    <cfRule type="cellIs" dxfId="882" priority="28" operator="equal">
      <formula>#REF!</formula>
    </cfRule>
    <cfRule type="cellIs" dxfId="881" priority="30" operator="equal">
      <formula>#REF!</formula>
    </cfRule>
    <cfRule type="cellIs" dxfId="880" priority="29" operator="equal">
      <formula>#REF!</formula>
    </cfRule>
  </conditionalFormatting>
  <conditionalFormatting sqref="G41">
    <cfRule type="cellIs" dxfId="879" priority="2193" operator="equal">
      <formula>#REF!</formula>
    </cfRule>
    <cfRule type="cellIs" dxfId="878" priority="2194" operator="equal">
      <formula>#REF!</formula>
    </cfRule>
    <cfRule type="cellIs" dxfId="877" priority="2195" operator="equal">
      <formula>#REF!</formula>
    </cfRule>
    <cfRule type="cellIs" dxfId="876" priority="2196" operator="equal">
      <formula>#REF!</formula>
    </cfRule>
  </conditionalFormatting>
  <conditionalFormatting sqref="G56">
    <cfRule type="cellIs" dxfId="875" priority="699" operator="equal">
      <formula>#REF!</formula>
    </cfRule>
    <cfRule type="cellIs" dxfId="874" priority="698" operator="equal">
      <formula>#REF!</formula>
    </cfRule>
    <cfRule type="cellIs" dxfId="873" priority="697" operator="equal">
      <formula>#REF!</formula>
    </cfRule>
    <cfRule type="cellIs" dxfId="872" priority="700" operator="equal">
      <formula>#REF!</formula>
    </cfRule>
  </conditionalFormatting>
  <conditionalFormatting sqref="G71">
    <cfRule type="cellIs" dxfId="871" priority="678" operator="equal">
      <formula>#REF!</formula>
    </cfRule>
    <cfRule type="cellIs" dxfId="870" priority="680" operator="equal">
      <formula>#REF!</formula>
    </cfRule>
    <cfRule type="cellIs" dxfId="869" priority="677" operator="equal">
      <formula>#REF!</formula>
    </cfRule>
    <cfRule type="cellIs" dxfId="868" priority="679" operator="equal">
      <formula>#REF!</formula>
    </cfRule>
  </conditionalFormatting>
  <conditionalFormatting sqref="G86">
    <cfRule type="cellIs" dxfId="867" priority="658" operator="equal">
      <formula>#REF!</formula>
    </cfRule>
    <cfRule type="cellIs" dxfId="866" priority="657" operator="equal">
      <formula>#REF!</formula>
    </cfRule>
    <cfRule type="cellIs" dxfId="865" priority="659" operator="equal">
      <formula>#REF!</formula>
    </cfRule>
    <cfRule type="cellIs" dxfId="864" priority="660" operator="equal">
      <formula>#REF!</formula>
    </cfRule>
  </conditionalFormatting>
  <conditionalFormatting sqref="G101">
    <cfRule type="cellIs" dxfId="863" priority="637" operator="equal">
      <formula>#REF!</formula>
    </cfRule>
    <cfRule type="cellIs" dxfId="862" priority="638" operator="equal">
      <formula>#REF!</formula>
    </cfRule>
    <cfRule type="cellIs" dxfId="861" priority="639" operator="equal">
      <formula>#REF!</formula>
    </cfRule>
    <cfRule type="cellIs" dxfId="860" priority="640" operator="equal">
      <formula>#REF!</formula>
    </cfRule>
  </conditionalFormatting>
  <conditionalFormatting sqref="G116">
    <cfRule type="cellIs" dxfId="859" priority="618" operator="equal">
      <formula>#REF!</formula>
    </cfRule>
    <cfRule type="cellIs" dxfId="858" priority="619" operator="equal">
      <formula>#REF!</formula>
    </cfRule>
    <cfRule type="cellIs" dxfId="857" priority="620" operator="equal">
      <formula>#REF!</formula>
    </cfRule>
    <cfRule type="cellIs" dxfId="856" priority="617" operator="equal">
      <formula>#REF!</formula>
    </cfRule>
  </conditionalFormatting>
  <conditionalFormatting sqref="G131">
    <cfRule type="cellIs" dxfId="855" priority="597" operator="equal">
      <formula>#REF!</formula>
    </cfRule>
    <cfRule type="cellIs" dxfId="854" priority="600" operator="equal">
      <formula>#REF!</formula>
    </cfRule>
    <cfRule type="cellIs" dxfId="853" priority="598" operator="equal">
      <formula>#REF!</formula>
    </cfRule>
    <cfRule type="cellIs" dxfId="852" priority="599" operator="equal">
      <formula>#REF!</formula>
    </cfRule>
  </conditionalFormatting>
  <conditionalFormatting sqref="G146">
    <cfRule type="cellIs" dxfId="851" priority="579" operator="equal">
      <formula>#REF!</formula>
    </cfRule>
    <cfRule type="cellIs" dxfId="850" priority="577" operator="equal">
      <formula>#REF!</formula>
    </cfRule>
    <cfRule type="cellIs" dxfId="849" priority="578" operator="equal">
      <formula>#REF!</formula>
    </cfRule>
    <cfRule type="cellIs" dxfId="848" priority="580" operator="equal">
      <formula>#REF!</formula>
    </cfRule>
  </conditionalFormatting>
  <conditionalFormatting sqref="G161">
    <cfRule type="cellIs" dxfId="847" priority="560" operator="equal">
      <formula>#REF!</formula>
    </cfRule>
    <cfRule type="cellIs" dxfId="846" priority="559" operator="equal">
      <formula>#REF!</formula>
    </cfRule>
    <cfRule type="cellIs" dxfId="845" priority="558" operator="equal">
      <formula>#REF!</formula>
    </cfRule>
    <cfRule type="cellIs" dxfId="844" priority="557" operator="equal">
      <formula>#REF!</formula>
    </cfRule>
  </conditionalFormatting>
  <conditionalFormatting sqref="G176">
    <cfRule type="cellIs" dxfId="843" priority="538" operator="equal">
      <formula>#REF!</formula>
    </cfRule>
    <cfRule type="cellIs" dxfId="842" priority="537" operator="equal">
      <formula>#REF!</formula>
    </cfRule>
    <cfRule type="cellIs" dxfId="841" priority="540" operator="equal">
      <formula>#REF!</formula>
    </cfRule>
    <cfRule type="cellIs" dxfId="840" priority="539" operator="equal">
      <formula>#REF!</formula>
    </cfRule>
  </conditionalFormatting>
  <conditionalFormatting sqref="G191">
    <cfRule type="cellIs" dxfId="839" priority="517" operator="equal">
      <formula>#REF!</formula>
    </cfRule>
    <cfRule type="cellIs" dxfId="838" priority="518" operator="equal">
      <formula>#REF!</formula>
    </cfRule>
    <cfRule type="cellIs" dxfId="837" priority="519" operator="equal">
      <formula>#REF!</formula>
    </cfRule>
    <cfRule type="cellIs" dxfId="836" priority="520" operator="equal">
      <formula>#REF!</formula>
    </cfRule>
  </conditionalFormatting>
  <conditionalFormatting sqref="G206">
    <cfRule type="cellIs" dxfId="835" priority="497" operator="equal">
      <formula>#REF!</formula>
    </cfRule>
    <cfRule type="cellIs" dxfId="834" priority="498" operator="equal">
      <formula>#REF!</formula>
    </cfRule>
    <cfRule type="cellIs" dxfId="833" priority="499" operator="equal">
      <formula>#REF!</formula>
    </cfRule>
    <cfRule type="cellIs" dxfId="832" priority="500" operator="equal">
      <formula>#REF!</formula>
    </cfRule>
  </conditionalFormatting>
  <conditionalFormatting sqref="G221">
    <cfRule type="cellIs" dxfId="831" priority="479" operator="equal">
      <formula>#REF!</formula>
    </cfRule>
    <cfRule type="cellIs" dxfId="830" priority="477" operator="equal">
      <formula>#REF!</formula>
    </cfRule>
    <cfRule type="cellIs" dxfId="829" priority="478" operator="equal">
      <formula>#REF!</formula>
    </cfRule>
    <cfRule type="cellIs" dxfId="828" priority="480" operator="equal">
      <formula>#REF!</formula>
    </cfRule>
  </conditionalFormatting>
  <conditionalFormatting sqref="G236">
    <cfRule type="cellIs" dxfId="827" priority="458" operator="equal">
      <formula>#REF!</formula>
    </cfRule>
    <cfRule type="cellIs" dxfId="826" priority="460" operator="equal">
      <formula>#REF!</formula>
    </cfRule>
    <cfRule type="cellIs" dxfId="825" priority="459" operator="equal">
      <formula>#REF!</formula>
    </cfRule>
    <cfRule type="cellIs" dxfId="824" priority="457" operator="equal">
      <formula>#REF!</formula>
    </cfRule>
  </conditionalFormatting>
  <conditionalFormatting sqref="G251">
    <cfRule type="cellIs" dxfId="823" priority="440" operator="equal">
      <formula>#REF!</formula>
    </cfRule>
    <cfRule type="cellIs" dxfId="822" priority="438" operator="equal">
      <formula>#REF!</formula>
    </cfRule>
    <cfRule type="cellIs" dxfId="821" priority="437" operator="equal">
      <formula>#REF!</formula>
    </cfRule>
    <cfRule type="cellIs" dxfId="820" priority="439" operator="equal">
      <formula>#REF!</formula>
    </cfRule>
  </conditionalFormatting>
  <conditionalFormatting sqref="G266">
    <cfRule type="cellIs" dxfId="819" priority="420" operator="equal">
      <formula>#REF!</formula>
    </cfRule>
    <cfRule type="cellIs" dxfId="818" priority="419" operator="equal">
      <formula>#REF!</formula>
    </cfRule>
    <cfRule type="cellIs" dxfId="817" priority="417" operator="equal">
      <formula>#REF!</formula>
    </cfRule>
    <cfRule type="cellIs" dxfId="816" priority="418" operator="equal">
      <formula>#REF!</formula>
    </cfRule>
  </conditionalFormatting>
  <conditionalFormatting sqref="G281">
    <cfRule type="cellIs" dxfId="815" priority="398" operator="equal">
      <formula>#REF!</formula>
    </cfRule>
    <cfRule type="cellIs" dxfId="814" priority="399" operator="equal">
      <formula>#REF!</formula>
    </cfRule>
    <cfRule type="cellIs" dxfId="813" priority="400" operator="equal">
      <formula>#REF!</formula>
    </cfRule>
    <cfRule type="cellIs" dxfId="812" priority="397" operator="equal">
      <formula>#REF!</formula>
    </cfRule>
  </conditionalFormatting>
  <conditionalFormatting sqref="G296">
    <cfRule type="cellIs" dxfId="811" priority="380" operator="equal">
      <formula>#REF!</formula>
    </cfRule>
    <cfRule type="cellIs" dxfId="810" priority="379" operator="equal">
      <formula>#REF!</formula>
    </cfRule>
    <cfRule type="cellIs" dxfId="809" priority="378" operator="equal">
      <formula>#REF!</formula>
    </cfRule>
    <cfRule type="cellIs" dxfId="808" priority="377" operator="equal">
      <formula>#REF!</formula>
    </cfRule>
  </conditionalFormatting>
  <conditionalFormatting sqref="G311">
    <cfRule type="cellIs" dxfId="807" priority="360" operator="equal">
      <formula>#REF!</formula>
    </cfRule>
    <cfRule type="cellIs" dxfId="806" priority="357" operator="equal">
      <formula>#REF!</formula>
    </cfRule>
    <cfRule type="cellIs" dxfId="805" priority="358" operator="equal">
      <formula>#REF!</formula>
    </cfRule>
    <cfRule type="cellIs" dxfId="804" priority="359" operator="equal">
      <formula>#REF!</formula>
    </cfRule>
  </conditionalFormatting>
  <conditionalFormatting sqref="G326">
    <cfRule type="cellIs" dxfId="803" priority="337" operator="equal">
      <formula>#REF!</formula>
    </cfRule>
    <cfRule type="cellIs" dxfId="802" priority="338" operator="equal">
      <formula>#REF!</formula>
    </cfRule>
    <cfRule type="cellIs" dxfId="801" priority="339" operator="equal">
      <formula>#REF!</formula>
    </cfRule>
    <cfRule type="cellIs" dxfId="800" priority="340" operator="equal">
      <formula>#REF!</formula>
    </cfRule>
  </conditionalFormatting>
  <conditionalFormatting sqref="J11">
    <cfRule type="cellIs" dxfId="799" priority="44" operator="equal">
      <formula>#REF!</formula>
    </cfRule>
    <cfRule type="cellIs" dxfId="798" priority="45" operator="equal">
      <formula>#REF!</formula>
    </cfRule>
    <cfRule type="cellIs" dxfId="797" priority="46" operator="equal">
      <formula>#REF!</formula>
    </cfRule>
    <cfRule type="cellIs" dxfId="796" priority="47" operator="equal">
      <formula>#REF!</formula>
    </cfRule>
  </conditionalFormatting>
  <conditionalFormatting sqref="J26">
    <cfRule type="cellIs" dxfId="795" priority="7" operator="equal">
      <formula>#REF!</formula>
    </cfRule>
    <cfRule type="cellIs" dxfId="794" priority="6" operator="equal">
      <formula>#REF!</formula>
    </cfRule>
    <cfRule type="cellIs" dxfId="793" priority="5" operator="equal">
      <formula>#REF!</formula>
    </cfRule>
    <cfRule type="cellIs" dxfId="792" priority="4" operator="equal">
      <formula>#REF!</formula>
    </cfRule>
  </conditionalFormatting>
  <conditionalFormatting sqref="J41">
    <cfRule type="cellIs" dxfId="791" priority="316" operator="equal">
      <formula>#REF!</formula>
    </cfRule>
    <cfRule type="cellIs" dxfId="790" priority="315" operator="equal">
      <formula>#REF!</formula>
    </cfRule>
    <cfRule type="cellIs" dxfId="789" priority="314" operator="equal">
      <formula>#REF!</formula>
    </cfRule>
    <cfRule type="cellIs" dxfId="788" priority="313" operator="equal">
      <formula>#REF!</formula>
    </cfRule>
  </conditionalFormatting>
  <conditionalFormatting sqref="J56">
    <cfRule type="cellIs" dxfId="787" priority="304" operator="equal">
      <formula>#REF!</formula>
    </cfRule>
    <cfRule type="cellIs" dxfId="786" priority="303" operator="equal">
      <formula>#REF!</formula>
    </cfRule>
    <cfRule type="cellIs" dxfId="785" priority="302" operator="equal">
      <formula>#REF!</formula>
    </cfRule>
    <cfRule type="cellIs" dxfId="784" priority="301" operator="equal">
      <formula>#REF!</formula>
    </cfRule>
  </conditionalFormatting>
  <conditionalFormatting sqref="J71">
    <cfRule type="cellIs" dxfId="783" priority="291" operator="equal">
      <formula>#REF!</formula>
    </cfRule>
    <cfRule type="cellIs" dxfId="782" priority="292" operator="equal">
      <formula>#REF!</formula>
    </cfRule>
    <cfRule type="cellIs" dxfId="781" priority="289" operator="equal">
      <formula>#REF!</formula>
    </cfRule>
    <cfRule type="cellIs" dxfId="780" priority="290" operator="equal">
      <formula>#REF!</formula>
    </cfRule>
  </conditionalFormatting>
  <conditionalFormatting sqref="J86">
    <cfRule type="cellIs" dxfId="779" priority="280" operator="equal">
      <formula>#REF!</formula>
    </cfRule>
    <cfRule type="cellIs" dxfId="778" priority="278" operator="equal">
      <formula>#REF!</formula>
    </cfRule>
    <cfRule type="cellIs" dxfId="777" priority="277" operator="equal">
      <formula>#REF!</formula>
    </cfRule>
    <cfRule type="cellIs" dxfId="776" priority="279" operator="equal">
      <formula>#REF!</formula>
    </cfRule>
  </conditionalFormatting>
  <conditionalFormatting sqref="J101">
    <cfRule type="cellIs" dxfId="775" priority="265" operator="equal">
      <formula>#REF!</formula>
    </cfRule>
    <cfRule type="cellIs" dxfId="774" priority="268" operator="equal">
      <formula>#REF!</formula>
    </cfRule>
    <cfRule type="cellIs" dxfId="773" priority="267" operator="equal">
      <formula>#REF!</formula>
    </cfRule>
    <cfRule type="cellIs" dxfId="772" priority="266" operator="equal">
      <formula>#REF!</formula>
    </cfRule>
  </conditionalFormatting>
  <conditionalFormatting sqref="J116">
    <cfRule type="cellIs" dxfId="771" priority="256" operator="equal">
      <formula>#REF!</formula>
    </cfRule>
    <cfRule type="cellIs" dxfId="770" priority="255" operator="equal">
      <formula>#REF!</formula>
    </cfRule>
    <cfRule type="cellIs" dxfId="769" priority="254" operator="equal">
      <formula>#REF!</formula>
    </cfRule>
    <cfRule type="cellIs" dxfId="768" priority="253" operator="equal">
      <formula>#REF!</formula>
    </cfRule>
  </conditionalFormatting>
  <conditionalFormatting sqref="J131">
    <cfRule type="cellIs" dxfId="767" priority="244" operator="equal">
      <formula>#REF!</formula>
    </cfRule>
    <cfRule type="cellIs" dxfId="766" priority="243" operator="equal">
      <formula>#REF!</formula>
    </cfRule>
    <cfRule type="cellIs" dxfId="765" priority="242" operator="equal">
      <formula>#REF!</formula>
    </cfRule>
    <cfRule type="cellIs" dxfId="764" priority="241" operator="equal">
      <formula>#REF!</formula>
    </cfRule>
  </conditionalFormatting>
  <conditionalFormatting sqref="J146">
    <cfRule type="cellIs" dxfId="763" priority="232" operator="equal">
      <formula>#REF!</formula>
    </cfRule>
    <cfRule type="cellIs" dxfId="762" priority="231" operator="equal">
      <formula>#REF!</formula>
    </cfRule>
    <cfRule type="cellIs" dxfId="761" priority="230" operator="equal">
      <formula>#REF!</formula>
    </cfRule>
    <cfRule type="cellIs" dxfId="760" priority="229" operator="equal">
      <formula>#REF!</formula>
    </cfRule>
  </conditionalFormatting>
  <conditionalFormatting sqref="J161">
    <cfRule type="cellIs" dxfId="759" priority="219" operator="equal">
      <formula>#REF!</formula>
    </cfRule>
    <cfRule type="cellIs" dxfId="758" priority="220" operator="equal">
      <formula>#REF!</formula>
    </cfRule>
    <cfRule type="cellIs" dxfId="757" priority="218" operator="equal">
      <formula>#REF!</formula>
    </cfRule>
    <cfRule type="cellIs" dxfId="756" priority="217" operator="equal">
      <formula>#REF!</formula>
    </cfRule>
  </conditionalFormatting>
  <conditionalFormatting sqref="J176">
    <cfRule type="cellIs" dxfId="755" priority="205" operator="equal">
      <formula>#REF!</formula>
    </cfRule>
    <cfRule type="cellIs" dxfId="754" priority="206" operator="equal">
      <formula>#REF!</formula>
    </cfRule>
    <cfRule type="cellIs" dxfId="753" priority="207" operator="equal">
      <formula>#REF!</formula>
    </cfRule>
    <cfRule type="cellIs" dxfId="752" priority="208" operator="equal">
      <formula>#REF!</formula>
    </cfRule>
  </conditionalFormatting>
  <conditionalFormatting sqref="J191">
    <cfRule type="cellIs" dxfId="751" priority="193" operator="equal">
      <formula>#REF!</formula>
    </cfRule>
    <cfRule type="cellIs" dxfId="750" priority="194" operator="equal">
      <formula>#REF!</formula>
    </cfRule>
    <cfRule type="cellIs" dxfId="749" priority="195" operator="equal">
      <formula>#REF!</formula>
    </cfRule>
    <cfRule type="cellIs" dxfId="748" priority="196" operator="equal">
      <formula>#REF!</formula>
    </cfRule>
  </conditionalFormatting>
  <conditionalFormatting sqref="J206">
    <cfRule type="cellIs" dxfId="747" priority="182" operator="equal">
      <formula>#REF!</formula>
    </cfRule>
    <cfRule type="cellIs" dxfId="746" priority="181" operator="equal">
      <formula>#REF!</formula>
    </cfRule>
    <cfRule type="cellIs" dxfId="745" priority="183" operator="equal">
      <formula>#REF!</formula>
    </cfRule>
    <cfRule type="cellIs" dxfId="744" priority="184" operator="equal">
      <formula>#REF!</formula>
    </cfRule>
  </conditionalFormatting>
  <conditionalFormatting sqref="J221">
    <cfRule type="cellIs" dxfId="743" priority="172" operator="equal">
      <formula>#REF!</formula>
    </cfRule>
    <cfRule type="cellIs" dxfId="742" priority="169" operator="equal">
      <formula>#REF!</formula>
    </cfRule>
    <cfRule type="cellIs" dxfId="741" priority="170" operator="equal">
      <formula>#REF!</formula>
    </cfRule>
    <cfRule type="cellIs" dxfId="740" priority="171" operator="equal">
      <formula>#REF!</formula>
    </cfRule>
  </conditionalFormatting>
  <conditionalFormatting sqref="J236">
    <cfRule type="cellIs" dxfId="739" priority="157" operator="equal">
      <formula>#REF!</formula>
    </cfRule>
    <cfRule type="cellIs" dxfId="738" priority="158" operator="equal">
      <formula>#REF!</formula>
    </cfRule>
    <cfRule type="cellIs" dxfId="737" priority="159" operator="equal">
      <formula>#REF!</formula>
    </cfRule>
    <cfRule type="cellIs" dxfId="736" priority="160" operator="equal">
      <formula>#REF!</formula>
    </cfRule>
  </conditionalFormatting>
  <conditionalFormatting sqref="J251">
    <cfRule type="cellIs" dxfId="735" priority="145" operator="equal">
      <formula>#REF!</formula>
    </cfRule>
    <cfRule type="cellIs" dxfId="734" priority="146" operator="equal">
      <formula>#REF!</formula>
    </cfRule>
    <cfRule type="cellIs" dxfId="733" priority="147" operator="equal">
      <formula>#REF!</formula>
    </cfRule>
    <cfRule type="cellIs" dxfId="732" priority="148" operator="equal">
      <formula>#REF!</formula>
    </cfRule>
  </conditionalFormatting>
  <conditionalFormatting sqref="J266">
    <cfRule type="cellIs" dxfId="731" priority="136" operator="equal">
      <formula>#REF!</formula>
    </cfRule>
    <cfRule type="cellIs" dxfId="730" priority="133" operator="equal">
      <formula>#REF!</formula>
    </cfRule>
    <cfRule type="cellIs" dxfId="729" priority="135" operator="equal">
      <formula>#REF!</formula>
    </cfRule>
    <cfRule type="cellIs" dxfId="728" priority="134" operator="equal">
      <formula>#REF!</formula>
    </cfRule>
  </conditionalFormatting>
  <conditionalFormatting sqref="J281">
    <cfRule type="cellIs" dxfId="727" priority="124" operator="equal">
      <formula>#REF!</formula>
    </cfRule>
    <cfRule type="cellIs" dxfId="726" priority="123" operator="equal">
      <formula>#REF!</formula>
    </cfRule>
    <cfRule type="cellIs" dxfId="725" priority="122" operator="equal">
      <formula>#REF!</formula>
    </cfRule>
    <cfRule type="cellIs" dxfId="724" priority="121" operator="equal">
      <formula>#REF!</formula>
    </cfRule>
  </conditionalFormatting>
  <conditionalFormatting sqref="J296">
    <cfRule type="cellIs" dxfId="723" priority="109" operator="equal">
      <formula>#REF!</formula>
    </cfRule>
    <cfRule type="cellIs" dxfId="722" priority="110" operator="equal">
      <formula>#REF!</formula>
    </cfRule>
    <cfRule type="cellIs" dxfId="721" priority="111" operator="equal">
      <formula>#REF!</formula>
    </cfRule>
    <cfRule type="cellIs" dxfId="720" priority="112" operator="equal">
      <formula>#REF!</formula>
    </cfRule>
  </conditionalFormatting>
  <conditionalFormatting sqref="J311">
    <cfRule type="cellIs" dxfId="719" priority="100" operator="equal">
      <formula>#REF!</formula>
    </cfRule>
    <cfRule type="cellIs" dxfId="718" priority="97" operator="equal">
      <formula>#REF!</formula>
    </cfRule>
    <cfRule type="cellIs" dxfId="717" priority="99" operator="equal">
      <formula>#REF!</formula>
    </cfRule>
    <cfRule type="cellIs" dxfId="716" priority="98" operator="equal">
      <formula>#REF!</formula>
    </cfRule>
  </conditionalFormatting>
  <conditionalFormatting sqref="J326">
    <cfRule type="cellIs" dxfId="715" priority="88" operator="equal">
      <formula>#REF!</formula>
    </cfRule>
    <cfRule type="cellIs" dxfId="714" priority="85" operator="equal">
      <formula>#REF!</formula>
    </cfRule>
    <cfRule type="cellIs" dxfId="713" priority="86" operator="equal">
      <formula>#REF!</formula>
    </cfRule>
    <cfRule type="cellIs" dxfId="712" priority="87" operator="equal">
      <formula>#REF!</formula>
    </cfRule>
  </conditionalFormatting>
  <conditionalFormatting sqref="J11:L11">
    <cfRule type="cellIs" dxfId="711" priority="43" operator="equal">
      <formula>#REF!</formula>
    </cfRule>
  </conditionalFormatting>
  <conditionalFormatting sqref="J26:L26">
    <cfRule type="cellIs" dxfId="710" priority="3" operator="equal">
      <formula>#REF!</formula>
    </cfRule>
  </conditionalFormatting>
  <conditionalFormatting sqref="J41:L41">
    <cfRule type="cellIs" dxfId="709" priority="311" operator="equal">
      <formula>#REF!</formula>
    </cfRule>
  </conditionalFormatting>
  <conditionalFormatting sqref="J56:L56">
    <cfRule type="cellIs" dxfId="708" priority="299" operator="equal">
      <formula>#REF!</formula>
    </cfRule>
  </conditionalFormatting>
  <conditionalFormatting sqref="J71:L71">
    <cfRule type="cellIs" dxfId="707" priority="287" operator="equal">
      <formula>#REF!</formula>
    </cfRule>
  </conditionalFormatting>
  <conditionalFormatting sqref="J86:L86">
    <cfRule type="cellIs" dxfId="706" priority="275" operator="equal">
      <formula>#REF!</formula>
    </cfRule>
  </conditionalFormatting>
  <conditionalFormatting sqref="J101:L101">
    <cfRule type="cellIs" dxfId="705" priority="263" operator="equal">
      <formula>#REF!</formula>
    </cfRule>
  </conditionalFormatting>
  <conditionalFormatting sqref="J116:L116">
    <cfRule type="cellIs" dxfId="704" priority="251" operator="equal">
      <formula>#REF!</formula>
    </cfRule>
  </conditionalFormatting>
  <conditionalFormatting sqref="J131:L131">
    <cfRule type="cellIs" dxfId="703" priority="239" operator="equal">
      <formula>#REF!</formula>
    </cfRule>
  </conditionalFormatting>
  <conditionalFormatting sqref="J146:L146">
    <cfRule type="cellIs" dxfId="702" priority="227" operator="equal">
      <formula>#REF!</formula>
    </cfRule>
  </conditionalFormatting>
  <conditionalFormatting sqref="J161:L161">
    <cfRule type="cellIs" dxfId="701" priority="215" operator="equal">
      <formula>#REF!</formula>
    </cfRule>
  </conditionalFormatting>
  <conditionalFormatting sqref="J176:L176">
    <cfRule type="cellIs" dxfId="700" priority="203" operator="equal">
      <formula>#REF!</formula>
    </cfRule>
  </conditionalFormatting>
  <conditionalFormatting sqref="J191:L191">
    <cfRule type="cellIs" dxfId="699" priority="191" operator="equal">
      <formula>#REF!</formula>
    </cfRule>
  </conditionalFormatting>
  <conditionalFormatting sqref="J206:L206">
    <cfRule type="cellIs" dxfId="698" priority="179" operator="equal">
      <formula>#REF!</formula>
    </cfRule>
  </conditionalFormatting>
  <conditionalFormatting sqref="J221:L221">
    <cfRule type="cellIs" dxfId="697" priority="167" operator="equal">
      <formula>#REF!</formula>
    </cfRule>
  </conditionalFormatting>
  <conditionalFormatting sqref="J236:L236">
    <cfRule type="cellIs" dxfId="696" priority="155" operator="equal">
      <formula>#REF!</formula>
    </cfRule>
  </conditionalFormatting>
  <conditionalFormatting sqref="J251:L251">
    <cfRule type="cellIs" dxfId="695" priority="143" operator="equal">
      <formula>#REF!</formula>
    </cfRule>
  </conditionalFormatting>
  <conditionalFormatting sqref="J266:L266">
    <cfRule type="cellIs" dxfId="694" priority="131" operator="equal">
      <formula>#REF!</formula>
    </cfRule>
  </conditionalFormatting>
  <conditionalFormatting sqref="J281:L281">
    <cfRule type="cellIs" dxfId="693" priority="119" operator="equal">
      <formula>#REF!</formula>
    </cfRule>
  </conditionalFormatting>
  <conditionalFormatting sqref="J296:L296">
    <cfRule type="cellIs" dxfId="692" priority="107" operator="equal">
      <formula>#REF!</formula>
    </cfRule>
  </conditionalFormatting>
  <conditionalFormatting sqref="J311:L311">
    <cfRule type="cellIs" dxfId="691" priority="95" operator="equal">
      <formula>#REF!</formula>
    </cfRule>
  </conditionalFormatting>
  <conditionalFormatting sqref="J326:L326">
    <cfRule type="cellIs" dxfId="690" priority="83" operator="equal">
      <formula>#REF!</formula>
    </cfRule>
  </conditionalFormatting>
  <conditionalFormatting sqref="K11">
    <cfRule type="cellIs" dxfId="689" priority="41" operator="equal">
      <formula>#REF!</formula>
    </cfRule>
    <cfRule type="cellIs" dxfId="688" priority="42" operator="equal">
      <formula>#REF!</formula>
    </cfRule>
  </conditionalFormatting>
  <conditionalFormatting sqref="K26">
    <cfRule type="cellIs" dxfId="687" priority="1" operator="equal">
      <formula>#REF!</formula>
    </cfRule>
    <cfRule type="cellIs" dxfId="686" priority="2" operator="equal">
      <formula>#REF!</formula>
    </cfRule>
  </conditionalFormatting>
  <conditionalFormatting sqref="K41">
    <cfRule type="cellIs" dxfId="685" priority="309" operator="equal">
      <formula>#REF!</formula>
    </cfRule>
    <cfRule type="cellIs" dxfId="684" priority="310" operator="equal">
      <formula>#REF!</formula>
    </cfRule>
  </conditionalFormatting>
  <conditionalFormatting sqref="K56">
    <cfRule type="cellIs" dxfId="683" priority="297" operator="equal">
      <formula>#REF!</formula>
    </cfRule>
    <cfRule type="cellIs" dxfId="682" priority="298" operator="equal">
      <formula>#REF!</formula>
    </cfRule>
  </conditionalFormatting>
  <conditionalFormatting sqref="K71">
    <cfRule type="cellIs" dxfId="681" priority="285" operator="equal">
      <formula>#REF!</formula>
    </cfRule>
    <cfRule type="cellIs" dxfId="680" priority="286" operator="equal">
      <formula>#REF!</formula>
    </cfRule>
  </conditionalFormatting>
  <conditionalFormatting sqref="K86">
    <cfRule type="cellIs" dxfId="679" priority="274" operator="equal">
      <formula>#REF!</formula>
    </cfRule>
    <cfRule type="cellIs" dxfId="678" priority="273" operator="equal">
      <formula>#REF!</formula>
    </cfRule>
  </conditionalFormatting>
  <conditionalFormatting sqref="K101">
    <cfRule type="cellIs" dxfId="677" priority="262" operator="equal">
      <formula>#REF!</formula>
    </cfRule>
    <cfRule type="cellIs" dxfId="676" priority="261" operator="equal">
      <formula>#REF!</formula>
    </cfRule>
  </conditionalFormatting>
  <conditionalFormatting sqref="K116">
    <cfRule type="cellIs" dxfId="675" priority="249" operator="equal">
      <formula>#REF!</formula>
    </cfRule>
    <cfRule type="cellIs" dxfId="674" priority="250" operator="equal">
      <formula>#REF!</formula>
    </cfRule>
  </conditionalFormatting>
  <conditionalFormatting sqref="K131">
    <cfRule type="cellIs" dxfId="673" priority="238" operator="equal">
      <formula>#REF!</formula>
    </cfRule>
    <cfRule type="cellIs" dxfId="672" priority="237" operator="equal">
      <formula>#REF!</formula>
    </cfRule>
  </conditionalFormatting>
  <conditionalFormatting sqref="K146">
    <cfRule type="cellIs" dxfId="671" priority="226" operator="equal">
      <formula>#REF!</formula>
    </cfRule>
    <cfRule type="cellIs" dxfId="670" priority="225" operator="equal">
      <formula>#REF!</formula>
    </cfRule>
  </conditionalFormatting>
  <conditionalFormatting sqref="K161">
    <cfRule type="cellIs" dxfId="669" priority="213" operator="equal">
      <formula>#REF!</formula>
    </cfRule>
    <cfRule type="cellIs" dxfId="668" priority="214" operator="equal">
      <formula>#REF!</formula>
    </cfRule>
  </conditionalFormatting>
  <conditionalFormatting sqref="K176">
    <cfRule type="cellIs" dxfId="667" priority="202" operator="equal">
      <formula>#REF!</formula>
    </cfRule>
    <cfRule type="cellIs" dxfId="666" priority="201" operator="equal">
      <formula>#REF!</formula>
    </cfRule>
  </conditionalFormatting>
  <conditionalFormatting sqref="K191">
    <cfRule type="cellIs" dxfId="665" priority="190" operator="equal">
      <formula>#REF!</formula>
    </cfRule>
    <cfRule type="cellIs" dxfId="664" priority="189" operator="equal">
      <formula>#REF!</formula>
    </cfRule>
  </conditionalFormatting>
  <conditionalFormatting sqref="K206">
    <cfRule type="cellIs" dxfId="663" priority="178" operator="equal">
      <formula>#REF!</formula>
    </cfRule>
    <cfRule type="cellIs" dxfId="662" priority="177" operator="equal">
      <formula>#REF!</formula>
    </cfRule>
  </conditionalFormatting>
  <conditionalFormatting sqref="K221">
    <cfRule type="cellIs" dxfId="661" priority="165" operator="equal">
      <formula>#REF!</formula>
    </cfRule>
    <cfRule type="cellIs" dxfId="660" priority="166" operator="equal">
      <formula>#REF!</formula>
    </cfRule>
  </conditionalFormatting>
  <conditionalFormatting sqref="K236">
    <cfRule type="cellIs" dxfId="659" priority="154" operator="equal">
      <formula>#REF!</formula>
    </cfRule>
    <cfRule type="cellIs" dxfId="658" priority="153" operator="equal">
      <formula>#REF!</formula>
    </cfRule>
  </conditionalFormatting>
  <conditionalFormatting sqref="K251">
    <cfRule type="cellIs" dxfId="657" priority="142" operator="equal">
      <formula>#REF!</formula>
    </cfRule>
    <cfRule type="cellIs" dxfId="656" priority="141" operator="equal">
      <formula>#REF!</formula>
    </cfRule>
  </conditionalFormatting>
  <conditionalFormatting sqref="K266">
    <cfRule type="cellIs" dxfId="655" priority="129" operator="equal">
      <formula>#REF!</formula>
    </cfRule>
    <cfRule type="cellIs" dxfId="654" priority="130" operator="equal">
      <formula>#REF!</formula>
    </cfRule>
  </conditionalFormatting>
  <conditionalFormatting sqref="K281">
    <cfRule type="cellIs" dxfId="653" priority="117" operator="equal">
      <formula>#REF!</formula>
    </cfRule>
    <cfRule type="cellIs" dxfId="652" priority="118" operator="equal">
      <formula>#REF!</formula>
    </cfRule>
  </conditionalFormatting>
  <conditionalFormatting sqref="K296">
    <cfRule type="cellIs" dxfId="651" priority="106" operator="equal">
      <formula>#REF!</formula>
    </cfRule>
    <cfRule type="cellIs" dxfId="650" priority="105" operator="equal">
      <formula>#REF!</formula>
    </cfRule>
  </conditionalFormatting>
  <conditionalFormatting sqref="K311">
    <cfRule type="cellIs" dxfId="649" priority="94" operator="equal">
      <formula>#REF!</formula>
    </cfRule>
    <cfRule type="cellIs" dxfId="648" priority="93" operator="equal">
      <formula>#REF!</formula>
    </cfRule>
  </conditionalFormatting>
  <conditionalFormatting sqref="K326">
    <cfRule type="cellIs" dxfId="647" priority="82" operator="equal">
      <formula>#REF!</formula>
    </cfRule>
    <cfRule type="cellIs" dxfId="646" priority="81" operator="equal">
      <formula>#REF!</formula>
    </cfRule>
  </conditionalFormatting>
  <conditionalFormatting sqref="L11">
    <cfRule type="cellIs" dxfId="645" priority="49" operator="equal">
      <formula>#REF!</formula>
    </cfRule>
    <cfRule type="cellIs" dxfId="644" priority="50" operator="equal">
      <formula>#REF!</formula>
    </cfRule>
    <cfRule type="cellIs" dxfId="643" priority="48" operator="equal">
      <formula>#REF!</formula>
    </cfRule>
  </conditionalFormatting>
  <conditionalFormatting sqref="L26">
    <cfRule type="cellIs" dxfId="642" priority="10" operator="equal">
      <formula>#REF!</formula>
    </cfRule>
    <cfRule type="cellIs" dxfId="641" priority="9" operator="equal">
      <formula>#REF!</formula>
    </cfRule>
    <cfRule type="cellIs" dxfId="640" priority="8" operator="equal">
      <formula>#REF!</formula>
    </cfRule>
  </conditionalFormatting>
  <conditionalFormatting sqref="L41">
    <cfRule type="cellIs" dxfId="639" priority="320" operator="equal">
      <formula>#REF!</formula>
    </cfRule>
    <cfRule type="cellIs" dxfId="638" priority="318" operator="equal">
      <formula>#REF!</formula>
    </cfRule>
    <cfRule type="cellIs" dxfId="637" priority="319" operator="equal">
      <formula>#REF!</formula>
    </cfRule>
  </conditionalFormatting>
  <conditionalFormatting sqref="L56">
    <cfRule type="cellIs" dxfId="636" priority="307" operator="equal">
      <formula>#REF!</formula>
    </cfRule>
    <cfRule type="cellIs" dxfId="635" priority="308" operator="equal">
      <formula>#REF!</formula>
    </cfRule>
    <cfRule type="cellIs" dxfId="634" priority="306" operator="equal">
      <formula>#REF!</formula>
    </cfRule>
  </conditionalFormatting>
  <conditionalFormatting sqref="L71">
    <cfRule type="cellIs" dxfId="633" priority="296" operator="equal">
      <formula>#REF!</formula>
    </cfRule>
    <cfRule type="cellIs" dxfId="632" priority="295" operator="equal">
      <formula>#REF!</formula>
    </cfRule>
    <cfRule type="cellIs" dxfId="631" priority="294" operator="equal">
      <formula>#REF!</formula>
    </cfRule>
  </conditionalFormatting>
  <conditionalFormatting sqref="L86">
    <cfRule type="cellIs" dxfId="630" priority="284" operator="equal">
      <formula>#REF!</formula>
    </cfRule>
    <cfRule type="cellIs" dxfId="629" priority="282" operator="equal">
      <formula>#REF!</formula>
    </cfRule>
    <cfRule type="cellIs" dxfId="628" priority="283" operator="equal">
      <formula>#REF!</formula>
    </cfRule>
  </conditionalFormatting>
  <conditionalFormatting sqref="L101">
    <cfRule type="cellIs" dxfId="627" priority="270" operator="equal">
      <formula>#REF!</formula>
    </cfRule>
    <cfRule type="cellIs" dxfId="626" priority="272" operator="equal">
      <formula>#REF!</formula>
    </cfRule>
    <cfRule type="cellIs" dxfId="625" priority="271" operator="equal">
      <formula>#REF!</formula>
    </cfRule>
  </conditionalFormatting>
  <conditionalFormatting sqref="L116">
    <cfRule type="cellIs" dxfId="624" priority="259" operator="equal">
      <formula>#REF!</formula>
    </cfRule>
    <cfRule type="cellIs" dxfId="623" priority="260" operator="equal">
      <formula>#REF!</formula>
    </cfRule>
    <cfRule type="cellIs" dxfId="622" priority="258" operator="equal">
      <formula>#REF!</formula>
    </cfRule>
  </conditionalFormatting>
  <conditionalFormatting sqref="L131">
    <cfRule type="cellIs" dxfId="621" priority="247" operator="equal">
      <formula>#REF!</formula>
    </cfRule>
    <cfRule type="cellIs" dxfId="620" priority="246" operator="equal">
      <formula>#REF!</formula>
    </cfRule>
    <cfRule type="cellIs" dxfId="619" priority="248" operator="equal">
      <formula>#REF!</formula>
    </cfRule>
  </conditionalFormatting>
  <conditionalFormatting sqref="L146">
    <cfRule type="cellIs" dxfId="618" priority="236" operator="equal">
      <formula>#REF!</formula>
    </cfRule>
    <cfRule type="cellIs" dxfId="617" priority="235" operator="equal">
      <formula>#REF!</formula>
    </cfRule>
    <cfRule type="cellIs" dxfId="616" priority="234" operator="equal">
      <formula>#REF!</formula>
    </cfRule>
  </conditionalFormatting>
  <conditionalFormatting sqref="L161">
    <cfRule type="cellIs" dxfId="615" priority="223" operator="equal">
      <formula>#REF!</formula>
    </cfRule>
    <cfRule type="cellIs" dxfId="614" priority="224" operator="equal">
      <formula>#REF!</formula>
    </cfRule>
    <cfRule type="cellIs" dxfId="613" priority="222" operator="equal">
      <formula>#REF!</formula>
    </cfRule>
  </conditionalFormatting>
  <conditionalFormatting sqref="L176">
    <cfRule type="cellIs" dxfId="612" priority="212" operator="equal">
      <formula>#REF!</formula>
    </cfRule>
    <cfRule type="cellIs" dxfId="611" priority="210" operator="equal">
      <formula>#REF!</formula>
    </cfRule>
    <cfRule type="cellIs" dxfId="610" priority="211" operator="equal">
      <formula>#REF!</formula>
    </cfRule>
  </conditionalFormatting>
  <conditionalFormatting sqref="L191">
    <cfRule type="cellIs" dxfId="609" priority="200" operator="equal">
      <formula>#REF!</formula>
    </cfRule>
    <cfRule type="cellIs" dxfId="608" priority="199" operator="equal">
      <formula>#REF!</formula>
    </cfRule>
    <cfRule type="cellIs" dxfId="607" priority="198" operator="equal">
      <formula>#REF!</formula>
    </cfRule>
  </conditionalFormatting>
  <conditionalFormatting sqref="L206">
    <cfRule type="cellIs" dxfId="606" priority="188" operator="equal">
      <formula>#REF!</formula>
    </cfRule>
    <cfRule type="cellIs" dxfId="605" priority="187" operator="equal">
      <formula>#REF!</formula>
    </cfRule>
    <cfRule type="cellIs" dxfId="604" priority="186" operator="equal">
      <formula>#REF!</formula>
    </cfRule>
  </conditionalFormatting>
  <conditionalFormatting sqref="L221">
    <cfRule type="cellIs" dxfId="603" priority="175" operator="equal">
      <formula>#REF!</formula>
    </cfRule>
    <cfRule type="cellIs" dxfId="602" priority="174" operator="equal">
      <formula>#REF!</formula>
    </cfRule>
    <cfRule type="cellIs" dxfId="601" priority="176" operator="equal">
      <formula>#REF!</formula>
    </cfRule>
  </conditionalFormatting>
  <conditionalFormatting sqref="L236">
    <cfRule type="cellIs" dxfId="600" priority="162" operator="equal">
      <formula>#REF!</formula>
    </cfRule>
    <cfRule type="cellIs" dxfId="599" priority="164" operator="equal">
      <formula>#REF!</formula>
    </cfRule>
    <cfRule type="cellIs" dxfId="598" priority="163" operator="equal">
      <formula>#REF!</formula>
    </cfRule>
  </conditionalFormatting>
  <conditionalFormatting sqref="L251">
    <cfRule type="cellIs" dxfId="597" priority="150" operator="equal">
      <formula>#REF!</formula>
    </cfRule>
    <cfRule type="cellIs" dxfId="596" priority="151" operator="equal">
      <formula>#REF!</formula>
    </cfRule>
    <cfRule type="cellIs" dxfId="595" priority="152" operator="equal">
      <formula>#REF!</formula>
    </cfRule>
  </conditionalFormatting>
  <conditionalFormatting sqref="L266">
    <cfRule type="cellIs" dxfId="594" priority="138" operator="equal">
      <formula>#REF!</formula>
    </cfRule>
    <cfRule type="cellIs" dxfId="593" priority="139" operator="equal">
      <formula>#REF!</formula>
    </cfRule>
    <cfRule type="cellIs" dxfId="592" priority="140" operator="equal">
      <formula>#REF!</formula>
    </cfRule>
  </conditionalFormatting>
  <conditionalFormatting sqref="L281">
    <cfRule type="cellIs" dxfId="591" priority="128" operator="equal">
      <formula>#REF!</formula>
    </cfRule>
    <cfRule type="cellIs" dxfId="590" priority="126" operator="equal">
      <formula>#REF!</formula>
    </cfRule>
    <cfRule type="cellIs" dxfId="589" priority="127" operator="equal">
      <formula>#REF!</formula>
    </cfRule>
  </conditionalFormatting>
  <conditionalFormatting sqref="L296">
    <cfRule type="cellIs" dxfId="588" priority="116" operator="equal">
      <formula>#REF!</formula>
    </cfRule>
    <cfRule type="cellIs" dxfId="587" priority="115" operator="equal">
      <formula>#REF!</formula>
    </cfRule>
    <cfRule type="cellIs" dxfId="586" priority="114" operator="equal">
      <formula>#REF!</formula>
    </cfRule>
  </conditionalFormatting>
  <conditionalFormatting sqref="L311">
    <cfRule type="cellIs" dxfId="585" priority="103" operator="equal">
      <formula>#REF!</formula>
    </cfRule>
    <cfRule type="cellIs" dxfId="584" priority="104" operator="equal">
      <formula>#REF!</formula>
    </cfRule>
    <cfRule type="cellIs" dxfId="583" priority="102" operator="equal">
      <formula>#REF!</formula>
    </cfRule>
  </conditionalFormatting>
  <conditionalFormatting sqref="L326">
    <cfRule type="cellIs" dxfId="582" priority="92" operator="equal">
      <formula>#REF!</formula>
    </cfRule>
    <cfRule type="cellIs" dxfId="581" priority="91" operator="equal">
      <formula>#REF!</formula>
    </cfRule>
    <cfRule type="cellIs" dxfId="580" priority="90" operator="equal">
      <formula>#REF!</formula>
    </cfRule>
  </conditionalFormatting>
  <dataValidations count="4">
    <dataValidation type="list" allowBlank="1" showInputMessage="1" showErrorMessage="1" sqref="JD41:JJ48" xr:uid="{00000000-0002-0000-0800-000000000000}">
      <formula1>#REF!</formula1>
    </dataValidation>
    <dataValidation type="list" allowBlank="1" showInputMessage="1" showErrorMessage="1" sqref="W148 W47:W55 W62:W70 W72:W85 W87:W88 W90:W100 W103 W106 W109:W115 W118 W121:W130 W151:W340 W137:W145 I19 M11:M340" xr:uid="{00000000-0002-0000-0800-000003000000}">
      <formula1>#REF!</formula1>
    </dataValidation>
    <dataValidation allowBlank="1" showInputMessage="1" showErrorMessage="1" prompt="La probabilidad se encuentra determinada por una escala de 1 a 3, siendo 1 la menor probabilidad de ocurrencia del riesgo y 3 la mayor probabilidad de  ocurrencia." sqref="JC10:JC40" xr:uid="{00000000-0002-0000-0800-000001000000}"/>
    <dataValidation allowBlank="1" showInputMessage="1" showErrorMessage="1" prompt="Es la materialización del riesgo y las consecuencias de su aparición. Su escala es: 5 bajo impacto, 10 medio, 20 alto impacto._x000a_" sqref="JD10:JJ40" xr:uid="{00000000-0002-0000-08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44"/>
  <sheetViews>
    <sheetView showGridLines="0" zoomScale="90" zoomScaleNormal="90" zoomScaleSheetLayoutView="55" workbookViewId="0">
      <selection activeCell="H4" sqref="H4"/>
    </sheetView>
  </sheetViews>
  <sheetFormatPr baseColWidth="10" defaultColWidth="14.28515625" defaultRowHeight="12" x14ac:dyDescent="0.25"/>
  <cols>
    <col min="1" max="1" width="16.28515625" style="55" customWidth="1"/>
    <col min="2" max="2" width="61.5703125" style="59" customWidth="1"/>
    <col min="3" max="3" width="16" style="59" customWidth="1"/>
    <col min="4" max="4" width="23.28515625" style="59" customWidth="1"/>
    <col min="5" max="5" width="13.140625" style="57" customWidth="1"/>
    <col min="6" max="6" width="11.42578125" style="58" customWidth="1"/>
    <col min="7" max="7" width="20.42578125" style="58" customWidth="1"/>
    <col min="8" max="8" width="18.140625" style="56" customWidth="1"/>
    <col min="9" max="9" width="35.28515625" style="56" customWidth="1"/>
    <col min="10" max="10" width="40.42578125" style="56" customWidth="1"/>
    <col min="11" max="11" width="24" style="56" customWidth="1"/>
    <col min="12" max="12" width="12.85546875" style="218" customWidth="1"/>
    <col min="13" max="13" width="36.85546875" style="219" customWidth="1"/>
    <col min="14" max="15" width="15.42578125" style="56" customWidth="1"/>
    <col min="16" max="19" width="11.42578125" style="55" customWidth="1"/>
    <col min="20" max="20" width="5.5703125" style="55" bestFit="1" customWidth="1"/>
    <col min="21" max="21" width="26.85546875" style="55" customWidth="1"/>
    <col min="22" max="26" width="22.85546875" style="56" customWidth="1"/>
    <col min="27" max="27" width="23.42578125" style="55" customWidth="1"/>
    <col min="28" max="255" width="11.42578125" style="55" customWidth="1"/>
    <col min="256" max="256" width="12.7109375" style="55" customWidth="1"/>
    <col min="257" max="257" width="47" style="55" customWidth="1"/>
    <col min="258" max="258" width="35" style="55" customWidth="1"/>
    <col min="259" max="16384" width="14.28515625" style="55"/>
  </cols>
  <sheetData>
    <row r="1" spans="1:28" s="172" customFormat="1" ht="28.5" customHeight="1" thickBot="1" x14ac:dyDescent="0.25">
      <c r="A1" s="769"/>
      <c r="B1" s="908" t="s">
        <v>320</v>
      </c>
      <c r="C1" s="909"/>
      <c r="D1" s="906" t="s">
        <v>321</v>
      </c>
      <c r="E1" s="907"/>
      <c r="F1" s="458"/>
      <c r="G1" s="901"/>
      <c r="H1" s="901"/>
      <c r="I1" s="901"/>
      <c r="J1" s="901"/>
      <c r="K1" s="901"/>
      <c r="L1" s="901"/>
      <c r="M1" s="173"/>
      <c r="V1" s="175"/>
      <c r="W1" s="175"/>
      <c r="X1" s="175"/>
      <c r="Y1" s="175"/>
      <c r="Z1" s="175"/>
    </row>
    <row r="2" spans="1:28" s="172" customFormat="1" ht="28.5" customHeight="1" thickBot="1" x14ac:dyDescent="0.25">
      <c r="A2" s="771"/>
      <c r="B2" s="902" t="s">
        <v>305</v>
      </c>
      <c r="C2" s="903"/>
      <c r="D2" s="906" t="s">
        <v>306</v>
      </c>
      <c r="E2" s="907"/>
      <c r="F2" s="458"/>
      <c r="G2" s="900"/>
      <c r="H2" s="900"/>
      <c r="I2" s="900"/>
      <c r="J2" s="900"/>
      <c r="K2" s="900"/>
      <c r="L2" s="900"/>
      <c r="M2" s="177"/>
      <c r="N2" s="51"/>
      <c r="O2" s="51"/>
      <c r="V2" s="175"/>
      <c r="W2" s="175"/>
      <c r="X2" s="175"/>
      <c r="Y2" s="175"/>
      <c r="Z2" s="175"/>
    </row>
    <row r="3" spans="1:28" s="172" customFormat="1" ht="28.5" customHeight="1" thickBot="1" x14ac:dyDescent="0.25">
      <c r="A3" s="773"/>
      <c r="B3" s="904"/>
      <c r="C3" s="905"/>
      <c r="D3" s="906" t="s">
        <v>322</v>
      </c>
      <c r="E3" s="907"/>
      <c r="F3" s="458"/>
      <c r="G3" s="513"/>
      <c r="H3" s="513"/>
      <c r="I3" s="513"/>
      <c r="J3" s="513"/>
      <c r="K3" s="513"/>
      <c r="L3" s="513"/>
      <c r="M3" s="177"/>
      <c r="N3" s="51"/>
      <c r="O3" s="51"/>
      <c r="V3" s="175"/>
      <c r="W3" s="175"/>
      <c r="X3" s="175"/>
      <c r="Y3" s="175"/>
      <c r="Z3" s="175"/>
    </row>
    <row r="4" spans="1:28" s="172" customFormat="1" x14ac:dyDescent="0.2">
      <c r="A4" s="236"/>
      <c r="B4" s="234"/>
      <c r="C4" s="48"/>
      <c r="D4" s="235"/>
      <c r="F4" s="235"/>
      <c r="G4" s="514"/>
      <c r="H4" s="515"/>
      <c r="I4" s="514"/>
      <c r="J4" s="515"/>
      <c r="K4" s="514"/>
      <c r="L4" s="516"/>
      <c r="M4" s="177"/>
      <c r="N4" s="51"/>
      <c r="O4" s="51"/>
      <c r="V4" s="175"/>
      <c r="W4" s="175"/>
      <c r="X4" s="175"/>
      <c r="Y4" s="175"/>
      <c r="Z4" s="175"/>
    </row>
    <row r="5" spans="1:28" s="172" customFormat="1" ht="35.450000000000003" customHeight="1" x14ac:dyDescent="0.2">
      <c r="A5" s="49" t="s">
        <v>125</v>
      </c>
      <c r="B5" s="423" t="s">
        <v>300</v>
      </c>
      <c r="C5" s="44" t="str">
        <f>+'2 Contexto e Identificación'!$E$5</f>
        <v>Elaboración o Actualización:</v>
      </c>
      <c r="D5" s="45" t="str">
        <f>+IF('2 Contexto e Identificación'!$F$5="","",'2 Contexto e Identificación'!$F$5)</f>
        <v xml:space="preserve">Secretarìa de Planeaciòn </v>
      </c>
      <c r="G5" s="514"/>
      <c r="H5" s="515"/>
      <c r="I5" s="514"/>
      <c r="J5" s="515"/>
      <c r="K5" s="514"/>
      <c r="L5" s="516"/>
      <c r="M5" s="173"/>
      <c r="V5" s="175"/>
      <c r="W5" s="175"/>
      <c r="X5" s="175"/>
      <c r="Y5" s="175"/>
      <c r="Z5" s="175"/>
    </row>
    <row r="6" spans="1:28" s="172" customFormat="1" ht="22.5" customHeight="1" x14ac:dyDescent="0.2">
      <c r="A6" s="49" t="s">
        <v>259</v>
      </c>
      <c r="B6" s="232" t="str">
        <f>+IF('2 Contexto e Identificación'!$B$6="","",'2 Contexto e Identificación'!$B$6)</f>
        <v/>
      </c>
      <c r="C6" s="145" t="str">
        <f>+'2 Contexto e Identificación'!$C$6</f>
        <v>Vigencia del:</v>
      </c>
      <c r="D6" s="279" t="str">
        <f>+IF('2 Contexto e Identificación'!$D$6="","",'2 Contexto e Identificación'!$D$6)</f>
        <v>30/012023</v>
      </c>
      <c r="E6" s="146" t="s">
        <v>127</v>
      </c>
      <c r="F6" s="279">
        <f>+IF('2 Contexto e Identificación'!$F$6="","",'2 Contexto e Identificación'!$F$6)</f>
        <v>45289</v>
      </c>
      <c r="G6" s="517"/>
      <c r="H6" s="518"/>
      <c r="I6" s="517"/>
      <c r="J6" s="518"/>
      <c r="K6" s="514"/>
      <c r="L6" s="516"/>
      <c r="M6" s="173"/>
      <c r="V6" s="175"/>
      <c r="W6" s="175"/>
      <c r="X6" s="175"/>
      <c r="Y6" s="175"/>
      <c r="Z6" s="175"/>
    </row>
    <row r="7" spans="1:28" s="172" customFormat="1" ht="5.45" customHeight="1" thickBot="1" x14ac:dyDescent="0.25">
      <c r="A7" s="51"/>
      <c r="B7" s="233"/>
      <c r="C7" s="239"/>
      <c r="D7" s="239"/>
      <c r="E7" s="144"/>
      <c r="F7" s="237"/>
      <c r="G7" s="240"/>
      <c r="L7" s="236"/>
      <c r="M7" s="173"/>
      <c r="V7" s="175"/>
      <c r="W7" s="175"/>
      <c r="X7" s="175"/>
      <c r="Y7" s="175"/>
      <c r="Z7" s="175"/>
    </row>
    <row r="8" spans="1:28" ht="14.45" customHeight="1" thickBot="1" x14ac:dyDescent="0.3">
      <c r="A8" s="51"/>
      <c r="B8" s="234"/>
      <c r="C8" s="51"/>
      <c r="D8" s="51"/>
      <c r="E8" s="890" t="s">
        <v>251</v>
      </c>
      <c r="F8" s="891"/>
      <c r="G8" s="892"/>
      <c r="H8" s="51"/>
      <c r="I8" s="683" t="s">
        <v>260</v>
      </c>
      <c r="J8" s="714"/>
      <c r="K8" s="714"/>
      <c r="L8" s="714"/>
      <c r="M8" s="150" t="s">
        <v>252</v>
      </c>
      <c r="N8" s="51"/>
      <c r="O8" s="51"/>
      <c r="P8" s="178"/>
      <c r="Q8" s="178"/>
      <c r="R8" s="178"/>
      <c r="S8" s="178"/>
      <c r="T8" s="178"/>
      <c r="U8" s="178"/>
    </row>
    <row r="9" spans="1:28" ht="24.75" thickBot="1" x14ac:dyDescent="0.25">
      <c r="A9" s="158" t="s">
        <v>231</v>
      </c>
      <c r="B9" s="159" t="s">
        <v>232</v>
      </c>
      <c r="C9" s="401"/>
      <c r="D9" s="161" t="s">
        <v>59</v>
      </c>
      <c r="E9" s="392" t="s">
        <v>94</v>
      </c>
      <c r="F9" s="391" t="s">
        <v>96</v>
      </c>
      <c r="G9" s="393" t="s">
        <v>220</v>
      </c>
      <c r="H9" s="85" t="s">
        <v>253</v>
      </c>
      <c r="I9" s="179" t="s">
        <v>254</v>
      </c>
      <c r="J9" s="180" t="s">
        <v>255</v>
      </c>
      <c r="K9" s="180" t="s">
        <v>256</v>
      </c>
      <c r="L9" s="181" t="s">
        <v>281</v>
      </c>
      <c r="M9" s="182" t="s">
        <v>257</v>
      </c>
      <c r="N9" s="51"/>
      <c r="O9" s="51"/>
      <c r="Q9" s="178"/>
      <c r="R9" s="178"/>
      <c r="S9" s="183"/>
      <c r="T9" s="183"/>
      <c r="U9" s="183"/>
      <c r="V9" s="183"/>
      <c r="W9" s="183"/>
      <c r="X9" s="183"/>
      <c r="Y9" s="183"/>
      <c r="Z9" s="183"/>
      <c r="AA9" s="183"/>
      <c r="AB9" s="183"/>
    </row>
    <row r="10" spans="1:28" ht="72" x14ac:dyDescent="0.2">
      <c r="A10" s="886" t="str">
        <f>'[5]2 Contexto e Identificación'!$A$9</f>
        <v>R1</v>
      </c>
      <c r="B10" s="887" t="str">
        <f>+'[5]2 Contexto e Identificación'!$E$9</f>
        <v>Posibilidad de certificar un predio con un estrato socioeconomico muy bajo , a nombre propio o de terceros, sin el cumplimiento de los requisitos o la normativa vigente</v>
      </c>
      <c r="C10" s="889" t="s">
        <v>242</v>
      </c>
      <c r="D10" s="887" t="str">
        <f>+IF('[5]6 Valoración Control'!G10="","",'[5]6 Valoración Control'!G10)</f>
        <v>Omitir o pasar por alto el cumplimiento de requisitos en las visitas de verificación de la estratificación socioeconomica del predio a certificar.</v>
      </c>
      <c r="E10" s="877" t="s">
        <v>380</v>
      </c>
      <c r="F10" s="878" t="s">
        <v>208</v>
      </c>
      <c r="G10" s="888" t="s">
        <v>208</v>
      </c>
      <c r="H10" s="221" t="str">
        <f>+IF('[5]9 Mapa Riesgo, Plan Acción'!M11="","",'[5]9 Mapa Riesgo, Plan Acción'!M11)</f>
        <v>Reducir_Mitigar</v>
      </c>
      <c r="I10" s="231" t="str">
        <f>+IF('[5]9 Mapa Riesgo, Plan Acción'!N11="","",'[5]9 Mapa Riesgo, Plan Acción'!N11)</f>
        <v>Una vez recibida la solicitud , se realiza un cronograma de visitas a los predios , para revisar la información anexada a la solicitud en los correos recibidos, y tomar evidencias fotograficas con de registro de información.</v>
      </c>
      <c r="J10" s="228" t="str">
        <f>+IF('[5]9 Mapa Riesgo, Plan Acción'!O11="","",'[5]9 Mapa Riesgo, Plan Acción'!O11)</f>
        <v>Evidencias Fotograficas y de registro de información que reposan en la Oficina Socieconomica de la Secretaría de Planeación.</v>
      </c>
      <c r="K10" s="228" t="str">
        <f>+IF('[5]9 Mapa Riesgo, Plan Acción'!P11="","",'[5]9 Mapa Riesgo, Plan Acción'!P11)</f>
        <v xml:space="preserve">Jefe Socioeconomica </v>
      </c>
      <c r="L10" s="241" t="str">
        <f>+IF('[5]9 Mapa Riesgo, Plan Acción'!Q11="","",'[5]9 Mapa Riesgo, Plan Acción'!Q11)</f>
        <v>Semanal</v>
      </c>
      <c r="M10" s="163" t="str">
        <f>+IF('[5]9 Mapa Riesgo, Plan Acción'!R11="","",'[5]9 Mapa Riesgo, Plan Acción'!R11)</f>
        <v xml:space="preserve">#Solicitudes / # Resoluciones Realizadas y entregadas </v>
      </c>
      <c r="N10" s="51"/>
      <c r="O10" s="51"/>
      <c r="Q10" s="178"/>
      <c r="R10" s="178"/>
      <c r="S10" s="183"/>
      <c r="T10" s="183"/>
      <c r="U10" s="183"/>
      <c r="V10" s="183"/>
      <c r="W10" s="183"/>
      <c r="X10" s="183"/>
      <c r="Y10" s="183"/>
      <c r="Z10" s="183"/>
      <c r="AA10" s="183"/>
      <c r="AB10" s="183"/>
    </row>
    <row r="11" spans="1:28" ht="72" x14ac:dyDescent="0.2">
      <c r="A11" s="883"/>
      <c r="B11" s="867"/>
      <c r="C11" s="865"/>
      <c r="D11" s="867"/>
      <c r="E11" s="869"/>
      <c r="F11" s="871"/>
      <c r="G11" s="863"/>
      <c r="H11" s="222" t="str">
        <f>+IF('[5]9 Mapa Riesgo, Plan Acción'!M12="","",'[5]9 Mapa Riesgo, Plan Acción'!M12)</f>
        <v>Reducir_Mitigar</v>
      </c>
      <c r="I11" s="122" t="str">
        <f>+IF('[5]9 Mapa Riesgo, Plan Acción'!N12="","",'[5]9 Mapa Riesgo, Plan Acción'!N12)</f>
        <v>Se realizan visitas a los predios , con acompañamiento de representantes de Empresas Prestadoras de Servicios Publicos , personas de la Comunidad para que sirvan de veedores del proceso de Estratificación.</v>
      </c>
      <c r="J11" s="151" t="str">
        <f>+IF('[5]9 Mapa Riesgo, Plan Acción'!O12="","",'[5]9 Mapa Riesgo, Plan Acción'!O12)</f>
        <v>Actas de las visitas que reposan en la Oficina Socieconomica de la Secretaría de Planeación.</v>
      </c>
      <c r="K11" s="151" t="str">
        <f>+IF('[5]9 Mapa Riesgo, Plan Acción'!P12="","",'[5]9 Mapa Riesgo, Plan Acción'!P12)</f>
        <v xml:space="preserve">Jefe Socioeconomica </v>
      </c>
      <c r="L11" s="242" t="str">
        <f>+IF('[5]9 Mapa Riesgo, Plan Acción'!Q12="","",'[5]9 Mapa Riesgo, Plan Acción'!Q12)</f>
        <v>Semanal</v>
      </c>
      <c r="M11" s="152" t="str">
        <f>+IF('[5]9 Mapa Riesgo, Plan Acción'!R12="","",'[5]9 Mapa Riesgo, Plan Acción'!R12)</f>
        <v xml:space="preserve">#Solicitudes / # Resoluciones Realizadas y entregadas </v>
      </c>
      <c r="N11" s="51"/>
      <c r="O11" s="51"/>
      <c r="Q11" s="178"/>
      <c r="R11" s="178"/>
      <c r="S11" s="183"/>
      <c r="T11" s="183"/>
      <c r="U11" s="183"/>
      <c r="V11" s="183"/>
      <c r="W11" s="183"/>
      <c r="X11" s="183"/>
      <c r="Y11" s="183"/>
      <c r="Z11" s="183"/>
      <c r="AA11" s="183"/>
      <c r="AB11" s="183"/>
    </row>
    <row r="12" spans="1:28" ht="60" x14ac:dyDescent="0.2">
      <c r="A12" s="883"/>
      <c r="B12" s="867"/>
      <c r="C12" s="865"/>
      <c r="D12" s="867"/>
      <c r="E12" s="869"/>
      <c r="F12" s="871"/>
      <c r="G12" s="863"/>
      <c r="H12" s="222" t="str">
        <f>+IF('[5]9 Mapa Riesgo, Plan Acción'!M13="","",'[5]9 Mapa Riesgo, Plan Acción'!M13)</f>
        <v>Reducir_Mitigar</v>
      </c>
      <c r="I12" s="122" t="str">
        <f>+IF('[5]9 Mapa Riesgo, Plan Acción'!N13="","",'[5]9 Mapa Riesgo, Plan Acción'!N13)</f>
        <v>Durante las visitas se diligencian formatos donde se registra la información relacionada con el solicitante  y el predio , para posteriormente revisar si la normativa vigente lo aplica.</v>
      </c>
      <c r="J12" s="151" t="str">
        <f>+IF('[5]9 Mapa Riesgo, Plan Acción'!O13="","",'[5]9 Mapa Riesgo, Plan Acción'!O13)</f>
        <v>Formatos diligenciados con la Información del solicitante y del Predio, que reposan en la Oficina Socieconomica de la Secretaría de Planeación.</v>
      </c>
      <c r="K12" s="151" t="str">
        <f>+IF('[5]9 Mapa Riesgo, Plan Acción'!P13="","",'[5]9 Mapa Riesgo, Plan Acción'!P13)</f>
        <v xml:space="preserve">Jefe Socioeconomica </v>
      </c>
      <c r="L12" s="242" t="str">
        <f>+IF('[5]9 Mapa Riesgo, Plan Acción'!Q13="","",'[5]9 Mapa Riesgo, Plan Acción'!Q13)</f>
        <v>Semanal</v>
      </c>
      <c r="M12" s="152" t="str">
        <f>+IF('[5]9 Mapa Riesgo, Plan Acción'!R13="","",'[5]9 Mapa Riesgo, Plan Acción'!R13)</f>
        <v xml:space="preserve">#Solicitudes / # Resoluciones Realizadas y entregadas </v>
      </c>
      <c r="N12" s="51"/>
      <c r="O12" s="51"/>
      <c r="Q12" s="178"/>
      <c r="R12" s="178"/>
      <c r="S12" s="183"/>
      <c r="T12" s="183"/>
      <c r="U12" s="183"/>
      <c r="V12" s="183"/>
      <c r="W12" s="183"/>
      <c r="X12" s="183"/>
      <c r="Y12" s="183"/>
      <c r="Z12" s="183"/>
      <c r="AA12" s="183"/>
      <c r="AB12" s="183"/>
    </row>
    <row r="13" spans="1:28" ht="48" x14ac:dyDescent="0.2">
      <c r="A13" s="883"/>
      <c r="B13" s="867"/>
      <c r="C13" s="865" t="s">
        <v>246</v>
      </c>
      <c r="D13" s="867" t="str">
        <f>+IF('[5]6 Valoración Control'!G13="","",'[5]6 Valoración Control'!G13)</f>
        <v>Omitir o pasar por alto el cumplimiento de requisitos en la revisión técnica y jurídica realizada a la documentación anexa en la solicitud, por parte del aréa de Estratificación Socioeconomica de la Secretaría de Planeación.</v>
      </c>
      <c r="E13" s="869"/>
      <c r="F13" s="871"/>
      <c r="G13" s="863"/>
      <c r="H13" s="222" t="str">
        <f>+IF('[5]9 Mapa Riesgo, Plan Acción'!M14="","",'[5]9 Mapa Riesgo, Plan Acción'!M14)</f>
        <v>Reducir_Mitigar</v>
      </c>
      <c r="I13" s="122" t="str">
        <f>+IF('[5]9 Mapa Riesgo, Plan Acción'!N14="","",'[5]9 Mapa Riesgo, Plan Acción'!N14)</f>
        <v>Se revisan todas las varibles que se encontrarón en la visita al predio y se consultan en la Plataforma de información Socieconomica del DANE.</v>
      </c>
      <c r="J13" s="151" t="str">
        <f>+IF('[5]9 Mapa Riesgo, Plan Acción'!O14="","",'[5]9 Mapa Riesgo, Plan Acción'!O14)</f>
        <v>Consultas realizadas en la Plataforma de Información Socieconomica del DANE.</v>
      </c>
      <c r="K13" s="151" t="str">
        <f>+IF('[5]9 Mapa Riesgo, Plan Acción'!P14="","",'[5]9 Mapa Riesgo, Plan Acción'!P14)</f>
        <v xml:space="preserve">Jefe Socioeconomica </v>
      </c>
      <c r="L13" s="242" t="str">
        <f>+IF('[5]9 Mapa Riesgo, Plan Acción'!Q14="","",'[5]9 Mapa Riesgo, Plan Acción'!Q14)</f>
        <v>Semanal</v>
      </c>
      <c r="M13" s="152" t="str">
        <f>+IF('[5]9 Mapa Riesgo, Plan Acción'!R14="","",'[5]9 Mapa Riesgo, Plan Acción'!R14)</f>
        <v xml:space="preserve">#Solicitudes / # Resoluciones Realizadas y entregadas </v>
      </c>
      <c r="N13" s="51"/>
      <c r="O13" s="51"/>
      <c r="Q13" s="178"/>
      <c r="R13" s="178"/>
      <c r="S13" s="183"/>
      <c r="T13" s="183"/>
      <c r="U13" s="183"/>
      <c r="V13" s="183"/>
      <c r="W13" s="183"/>
      <c r="X13" s="183"/>
      <c r="Y13" s="183"/>
      <c r="Z13" s="183"/>
      <c r="AA13" s="183"/>
      <c r="AB13" s="183"/>
    </row>
    <row r="14" spans="1:28" ht="72" x14ac:dyDescent="0.2">
      <c r="A14" s="883"/>
      <c r="B14" s="867"/>
      <c r="C14" s="865"/>
      <c r="D14" s="867"/>
      <c r="E14" s="869"/>
      <c r="F14" s="871"/>
      <c r="G14" s="863"/>
      <c r="H14" s="222" t="str">
        <f>+IF('[5]9 Mapa Riesgo, Plan Acción'!M15="","",'[5]9 Mapa Riesgo, Plan Acción'!M15)</f>
        <v>Reducir_Mitigar</v>
      </c>
      <c r="I14" s="122" t="str">
        <f>+IF('[5]9 Mapa Riesgo, Plan Acción'!N15="","",'[5]9 Mapa Riesgo, Plan Acción'!N15)</f>
        <v>Una vez realizada la visita al predio, se relaciona en los registros de consolidados de información,y en Actas  para luego ser Analizada y verificada por Oficina Socieconomica y el Comité de Estratificación.</v>
      </c>
      <c r="J14" s="151" t="str">
        <f>+IF('[5]9 Mapa Riesgo, Plan Acción'!O15="","",'[5]9 Mapa Riesgo, Plan Acción'!O15)</f>
        <v>Actas de Reunión del Comité de Estratificación , que reposan en la Oficina Socieconomica de la Secretaría de Planeación.</v>
      </c>
      <c r="K14" s="151" t="str">
        <f>+IF('[5]9 Mapa Riesgo, Plan Acción'!P15="","",'[5]9 Mapa Riesgo, Plan Acción'!P15)</f>
        <v xml:space="preserve">Jefe Socioeconomica </v>
      </c>
      <c r="L14" s="242" t="str">
        <f>+IF('[5]9 Mapa Riesgo, Plan Acción'!Q15="","",'[5]9 Mapa Riesgo, Plan Acción'!Q15)</f>
        <v>Semanal</v>
      </c>
      <c r="M14" s="152" t="str">
        <f>+IF('[5]9 Mapa Riesgo, Plan Acción'!R15="","",'[5]9 Mapa Riesgo, Plan Acción'!R15)</f>
        <v xml:space="preserve">#Solicitudes / # Resoluciones Realizadas y entregadas </v>
      </c>
      <c r="N14" s="51"/>
      <c r="O14" s="51"/>
      <c r="Q14" s="178"/>
      <c r="R14" s="178"/>
      <c r="S14" s="183"/>
      <c r="T14" s="183"/>
      <c r="U14" s="183"/>
      <c r="V14" s="183"/>
      <c r="W14" s="183"/>
      <c r="X14" s="183"/>
      <c r="Y14" s="183"/>
      <c r="Z14" s="183"/>
      <c r="AA14" s="183"/>
      <c r="AB14" s="183"/>
    </row>
    <row r="15" spans="1:28" ht="72" x14ac:dyDescent="0.2">
      <c r="A15" s="883"/>
      <c r="B15" s="867"/>
      <c r="C15" s="865"/>
      <c r="D15" s="867"/>
      <c r="E15" s="869"/>
      <c r="F15" s="871"/>
      <c r="G15" s="863"/>
      <c r="H15" s="222" t="str">
        <f>+IF('[5]9 Mapa Riesgo, Plan Acción'!M16="","",'[5]9 Mapa Riesgo, Plan Acción'!M16)</f>
        <v>Reducir_Mitigar</v>
      </c>
      <c r="I15" s="122" t="str">
        <f>+IF('[5]9 Mapa Riesgo, Plan Acción'!N16="","",'[5]9 Mapa Riesgo, Plan Acción'!N16)</f>
        <v>Se revisa y analiza  toda la información desde la solicitud , la visita, las Actas, la Normativa, las evidencias, y si es correcta se procede al estudio para su categorización para la elaboración de la resolución de Estratificación.</v>
      </c>
      <c r="J15" s="151" t="str">
        <f>+IF('[5]9 Mapa Riesgo, Plan Acción'!O16="","",'[5]9 Mapa Riesgo, Plan Acción'!O16)</f>
        <v>Archivos, soportes y Evidencias que reposan en la Oficina Socieconomica de la Secretaría de Planeación.</v>
      </c>
      <c r="K15" s="151" t="str">
        <f>+IF('[5]9 Mapa Riesgo, Plan Acción'!P16="","",'[5]9 Mapa Riesgo, Plan Acción'!P16)</f>
        <v xml:space="preserve">Jefe Socioeconomica </v>
      </c>
      <c r="L15" s="242" t="str">
        <f>+IF('[5]9 Mapa Riesgo, Plan Acción'!Q16="","",'[5]9 Mapa Riesgo, Plan Acción'!Q16)</f>
        <v>Semanal</v>
      </c>
      <c r="M15" s="152" t="str">
        <f>+IF('[5]9 Mapa Riesgo, Plan Acción'!R16="","",'[5]9 Mapa Riesgo, Plan Acción'!R16)</f>
        <v xml:space="preserve">#Solicitudes / # Resoluciones Realizadas y entregadas </v>
      </c>
      <c r="N15" s="51"/>
      <c r="O15" s="51"/>
      <c r="Q15" s="178"/>
      <c r="R15" s="178"/>
      <c r="S15" s="183"/>
      <c r="T15" s="183"/>
      <c r="U15" s="183"/>
      <c r="V15" s="183"/>
      <c r="W15" s="183"/>
      <c r="X15" s="183"/>
      <c r="Y15" s="183"/>
      <c r="Z15" s="183"/>
      <c r="AA15" s="183"/>
      <c r="AB15" s="183"/>
    </row>
    <row r="16" spans="1:28" x14ac:dyDescent="0.2">
      <c r="A16" s="883"/>
      <c r="B16" s="867"/>
      <c r="C16" s="865" t="s">
        <v>247</v>
      </c>
      <c r="D16" s="867" t="str">
        <f>+IF('[5]6 Valoración Control'!G16="","",'[5]6 Valoración Control'!G16)</f>
        <v/>
      </c>
      <c r="E16" s="869"/>
      <c r="F16" s="871"/>
      <c r="G16" s="863"/>
      <c r="H16" s="222" t="str">
        <f>+IF('[5]9 Mapa Riesgo, Plan Acción'!M17="","",'[5]9 Mapa Riesgo, Plan Acción'!M17)</f>
        <v/>
      </c>
      <c r="I16" s="122" t="str">
        <f>+IF('[5]9 Mapa Riesgo, Plan Acción'!N17="","",'[5]9 Mapa Riesgo, Plan Acción'!N17)</f>
        <v/>
      </c>
      <c r="J16" s="151" t="str">
        <f>+IF('[5]9 Mapa Riesgo, Plan Acción'!O17="","",'[5]9 Mapa Riesgo, Plan Acción'!O17)</f>
        <v/>
      </c>
      <c r="K16" s="151" t="str">
        <f>+IF('[5]9 Mapa Riesgo, Plan Acción'!P17="","",'[5]9 Mapa Riesgo, Plan Acción'!P17)</f>
        <v/>
      </c>
      <c r="L16" s="242" t="str">
        <f>+IF('[5]9 Mapa Riesgo, Plan Acción'!Q17="","",'[5]9 Mapa Riesgo, Plan Acción'!Q17)</f>
        <v/>
      </c>
      <c r="M16" s="152" t="str">
        <f>+IF('[5]9 Mapa Riesgo, Plan Acción'!R17="","",'[5]9 Mapa Riesgo, Plan Acción'!R17)</f>
        <v/>
      </c>
      <c r="N16" s="51"/>
      <c r="O16" s="51"/>
      <c r="Q16" s="178"/>
      <c r="R16" s="178"/>
      <c r="S16" s="183"/>
      <c r="T16" s="183"/>
      <c r="U16" s="183"/>
      <c r="V16" s="183"/>
      <c r="W16" s="183"/>
      <c r="X16" s="183"/>
      <c r="Y16" s="183"/>
      <c r="Z16" s="183"/>
      <c r="AA16" s="183"/>
      <c r="AB16" s="183"/>
    </row>
    <row r="17" spans="1:28" x14ac:dyDescent="0.2">
      <c r="A17" s="883"/>
      <c r="B17" s="867"/>
      <c r="C17" s="865"/>
      <c r="D17" s="867"/>
      <c r="E17" s="869"/>
      <c r="F17" s="871"/>
      <c r="G17" s="863"/>
      <c r="H17" s="222" t="str">
        <f>+IF('[5]9 Mapa Riesgo, Plan Acción'!M18="","",'[5]9 Mapa Riesgo, Plan Acción'!M18)</f>
        <v/>
      </c>
      <c r="I17" s="122" t="str">
        <f>+IF('[5]9 Mapa Riesgo, Plan Acción'!N18="","",'[5]9 Mapa Riesgo, Plan Acción'!N18)</f>
        <v/>
      </c>
      <c r="J17" s="151" t="str">
        <f>+IF('[5]9 Mapa Riesgo, Plan Acción'!O18="","",'[5]9 Mapa Riesgo, Plan Acción'!O18)</f>
        <v/>
      </c>
      <c r="K17" s="151" t="str">
        <f>+IF('[5]9 Mapa Riesgo, Plan Acción'!P18="","",'[5]9 Mapa Riesgo, Plan Acción'!P18)</f>
        <v/>
      </c>
      <c r="L17" s="242" t="str">
        <f>+IF('[5]9 Mapa Riesgo, Plan Acción'!Q18="","",'[5]9 Mapa Riesgo, Plan Acción'!Q18)</f>
        <v/>
      </c>
      <c r="M17" s="152" t="str">
        <f>+IF('[5]9 Mapa Riesgo, Plan Acción'!R18="","",'[5]9 Mapa Riesgo, Plan Acción'!R18)</f>
        <v/>
      </c>
      <c r="N17" s="51"/>
      <c r="O17" s="51"/>
      <c r="Q17" s="178"/>
      <c r="R17" s="178"/>
      <c r="S17" s="183"/>
      <c r="T17" s="183"/>
      <c r="U17" s="183"/>
      <c r="V17" s="183"/>
      <c r="W17" s="183"/>
      <c r="X17" s="183"/>
      <c r="Y17" s="183"/>
      <c r="Z17" s="183"/>
      <c r="AA17" s="183"/>
      <c r="AB17" s="183"/>
    </row>
    <row r="18" spans="1:28" x14ac:dyDescent="0.2">
      <c r="A18" s="883"/>
      <c r="B18" s="867"/>
      <c r="C18" s="865"/>
      <c r="D18" s="867"/>
      <c r="E18" s="869"/>
      <c r="F18" s="871"/>
      <c r="G18" s="863"/>
      <c r="H18" s="222" t="str">
        <f>+IF('[5]9 Mapa Riesgo, Plan Acción'!M19="","",'[5]9 Mapa Riesgo, Plan Acción'!M19)</f>
        <v/>
      </c>
      <c r="I18" s="122" t="str">
        <f>+IF('[5]9 Mapa Riesgo, Plan Acción'!N19="","",'[5]9 Mapa Riesgo, Plan Acción'!N19)</f>
        <v/>
      </c>
      <c r="J18" s="151" t="str">
        <f>+IF('[5]9 Mapa Riesgo, Plan Acción'!O19="","",'[5]9 Mapa Riesgo, Plan Acción'!O19)</f>
        <v/>
      </c>
      <c r="K18" s="151" t="str">
        <f>+IF('[5]9 Mapa Riesgo, Plan Acción'!P19="","",'[5]9 Mapa Riesgo, Plan Acción'!P19)</f>
        <v/>
      </c>
      <c r="L18" s="242" t="str">
        <f>+IF('[5]9 Mapa Riesgo, Plan Acción'!Q19="","",'[5]9 Mapa Riesgo, Plan Acción'!Q19)</f>
        <v/>
      </c>
      <c r="M18" s="152" t="str">
        <f>+IF('[5]9 Mapa Riesgo, Plan Acción'!R19="","",'[5]9 Mapa Riesgo, Plan Acción'!R19)</f>
        <v/>
      </c>
      <c r="N18" s="51"/>
      <c r="O18" s="51"/>
      <c r="Q18" s="178"/>
      <c r="R18" s="178"/>
      <c r="S18" s="183"/>
      <c r="T18" s="183"/>
      <c r="U18" s="183"/>
      <c r="V18" s="183"/>
      <c r="W18" s="183"/>
      <c r="X18" s="183"/>
      <c r="Y18" s="183"/>
      <c r="Z18" s="183"/>
      <c r="AA18" s="183"/>
      <c r="AB18" s="183"/>
    </row>
    <row r="19" spans="1:28" x14ac:dyDescent="0.2">
      <c r="A19" s="883"/>
      <c r="B19" s="867"/>
      <c r="C19" s="865" t="s">
        <v>248</v>
      </c>
      <c r="D19" s="867" t="str">
        <f>+IF('[5]6 Valoración Control'!G19="","",'[5]6 Valoración Control'!G19)</f>
        <v/>
      </c>
      <c r="E19" s="869"/>
      <c r="F19" s="871"/>
      <c r="G19" s="863"/>
      <c r="H19" s="222" t="str">
        <f>+IF('[5]9 Mapa Riesgo, Plan Acción'!M20="","",'[5]9 Mapa Riesgo, Plan Acción'!M20)</f>
        <v/>
      </c>
      <c r="I19" s="122" t="str">
        <f>+IF('[5]9 Mapa Riesgo, Plan Acción'!N20="","",'[5]9 Mapa Riesgo, Plan Acción'!N20)</f>
        <v/>
      </c>
      <c r="J19" s="151" t="str">
        <f>+IF('[5]9 Mapa Riesgo, Plan Acción'!O20="","",'[5]9 Mapa Riesgo, Plan Acción'!O20)</f>
        <v/>
      </c>
      <c r="K19" s="151" t="str">
        <f>+IF('[5]9 Mapa Riesgo, Plan Acción'!P20="","",'[5]9 Mapa Riesgo, Plan Acción'!P20)</f>
        <v/>
      </c>
      <c r="L19" s="242" t="str">
        <f>+IF('[5]9 Mapa Riesgo, Plan Acción'!Q20="","",'[5]9 Mapa Riesgo, Plan Acción'!Q20)</f>
        <v/>
      </c>
      <c r="M19" s="152" t="str">
        <f>+IF('[5]9 Mapa Riesgo, Plan Acción'!R20="","",'[5]9 Mapa Riesgo, Plan Acción'!R20)</f>
        <v/>
      </c>
      <c r="N19" s="51"/>
      <c r="O19" s="51"/>
      <c r="Q19" s="178"/>
      <c r="R19" s="178"/>
      <c r="S19" s="183"/>
      <c r="T19" s="183"/>
      <c r="U19" s="183"/>
      <c r="V19" s="183"/>
      <c r="W19" s="183"/>
      <c r="X19" s="183"/>
      <c r="Y19" s="183"/>
      <c r="Z19" s="183"/>
      <c r="AA19" s="183"/>
      <c r="AB19" s="183"/>
    </row>
    <row r="20" spans="1:28" x14ac:dyDescent="0.2">
      <c r="A20" s="883"/>
      <c r="B20" s="867"/>
      <c r="C20" s="865"/>
      <c r="D20" s="867"/>
      <c r="E20" s="869"/>
      <c r="F20" s="871"/>
      <c r="G20" s="863"/>
      <c r="H20" s="222" t="str">
        <f>+IF('[5]9 Mapa Riesgo, Plan Acción'!M21="","",'[5]9 Mapa Riesgo, Plan Acción'!M21)</f>
        <v/>
      </c>
      <c r="I20" s="122" t="str">
        <f>+IF('[5]9 Mapa Riesgo, Plan Acción'!N21="","",'[5]9 Mapa Riesgo, Plan Acción'!N21)</f>
        <v/>
      </c>
      <c r="J20" s="151" t="str">
        <f>+IF('[5]9 Mapa Riesgo, Plan Acción'!O21="","",'[5]9 Mapa Riesgo, Plan Acción'!O21)</f>
        <v/>
      </c>
      <c r="K20" s="151" t="str">
        <f>+IF('[5]9 Mapa Riesgo, Plan Acción'!P21="","",'[5]9 Mapa Riesgo, Plan Acción'!P21)</f>
        <v/>
      </c>
      <c r="L20" s="242" t="str">
        <f>+IF('[5]9 Mapa Riesgo, Plan Acción'!Q21="","",'[5]9 Mapa Riesgo, Plan Acción'!Q21)</f>
        <v/>
      </c>
      <c r="M20" s="152" t="str">
        <f>+IF('[5]9 Mapa Riesgo, Plan Acción'!R21="","",'[5]9 Mapa Riesgo, Plan Acción'!R21)</f>
        <v/>
      </c>
      <c r="N20" s="51"/>
      <c r="O20" s="51"/>
      <c r="Q20" s="178"/>
      <c r="R20" s="178"/>
      <c r="S20" s="183"/>
      <c r="T20" s="183"/>
      <c r="U20" s="183"/>
      <c r="V20" s="183"/>
      <c r="W20" s="183"/>
      <c r="X20" s="183"/>
      <c r="Y20" s="183"/>
      <c r="Z20" s="183"/>
      <c r="AA20" s="183"/>
      <c r="AB20" s="183"/>
    </row>
    <row r="21" spans="1:28" x14ac:dyDescent="0.2">
      <c r="A21" s="883"/>
      <c r="B21" s="867"/>
      <c r="C21" s="865"/>
      <c r="D21" s="867"/>
      <c r="E21" s="869"/>
      <c r="F21" s="871"/>
      <c r="G21" s="863"/>
      <c r="H21" s="222" t="str">
        <f>+IF('[5]9 Mapa Riesgo, Plan Acción'!M22="","",'[5]9 Mapa Riesgo, Plan Acción'!M22)</f>
        <v/>
      </c>
      <c r="I21" s="122" t="str">
        <f>+IF('[5]9 Mapa Riesgo, Plan Acción'!N22="","",'[5]9 Mapa Riesgo, Plan Acción'!N22)</f>
        <v/>
      </c>
      <c r="J21" s="151" t="str">
        <f>+IF('[5]9 Mapa Riesgo, Plan Acción'!O22="","",'[5]9 Mapa Riesgo, Plan Acción'!O22)</f>
        <v/>
      </c>
      <c r="K21" s="151" t="str">
        <f>+IF('[5]9 Mapa Riesgo, Plan Acción'!P22="","",'[5]9 Mapa Riesgo, Plan Acción'!P22)</f>
        <v/>
      </c>
      <c r="L21" s="242" t="str">
        <f>+IF('[5]9 Mapa Riesgo, Plan Acción'!Q22="","",'[5]9 Mapa Riesgo, Plan Acción'!Q22)</f>
        <v/>
      </c>
      <c r="M21" s="152" t="str">
        <f>+IF('[5]9 Mapa Riesgo, Plan Acción'!R22="","",'[5]9 Mapa Riesgo, Plan Acción'!R22)</f>
        <v/>
      </c>
      <c r="N21" s="51"/>
      <c r="O21" s="51"/>
      <c r="Q21" s="178"/>
      <c r="R21" s="178"/>
      <c r="S21" s="183"/>
      <c r="T21" s="183"/>
      <c r="U21" s="183"/>
      <c r="V21" s="183"/>
      <c r="W21" s="183"/>
      <c r="X21" s="183"/>
      <c r="Y21" s="183"/>
      <c r="Z21" s="183"/>
      <c r="AA21" s="183"/>
      <c r="AB21" s="183"/>
    </row>
    <row r="22" spans="1:28" x14ac:dyDescent="0.2">
      <c r="A22" s="883"/>
      <c r="B22" s="867"/>
      <c r="C22" s="865" t="s">
        <v>249</v>
      </c>
      <c r="D22" s="867" t="str">
        <f>+IF('[5]6 Valoración Control'!G22="","",'[5]6 Valoración Control'!G22)</f>
        <v/>
      </c>
      <c r="E22" s="869"/>
      <c r="F22" s="871"/>
      <c r="G22" s="863"/>
      <c r="H22" s="222" t="str">
        <f>+IF('[5]9 Mapa Riesgo, Plan Acción'!M23="","",'[5]9 Mapa Riesgo, Plan Acción'!M23)</f>
        <v/>
      </c>
      <c r="I22" s="122" t="str">
        <f>+IF('[5]9 Mapa Riesgo, Plan Acción'!N23="","",'[5]9 Mapa Riesgo, Plan Acción'!N23)</f>
        <v/>
      </c>
      <c r="J22" s="151" t="str">
        <f>+IF('[5]9 Mapa Riesgo, Plan Acción'!O23="","",'[5]9 Mapa Riesgo, Plan Acción'!O23)</f>
        <v/>
      </c>
      <c r="K22" s="151" t="str">
        <f>+IF('[5]9 Mapa Riesgo, Plan Acción'!P23="","",'[5]9 Mapa Riesgo, Plan Acción'!P23)</f>
        <v/>
      </c>
      <c r="L22" s="242" t="str">
        <f>+IF('[5]9 Mapa Riesgo, Plan Acción'!Q23="","",'[5]9 Mapa Riesgo, Plan Acción'!Q23)</f>
        <v/>
      </c>
      <c r="M22" s="152" t="str">
        <f>+IF('[5]9 Mapa Riesgo, Plan Acción'!R23="","",'[5]9 Mapa Riesgo, Plan Acción'!R23)</f>
        <v/>
      </c>
      <c r="N22" s="51"/>
      <c r="O22" s="51"/>
      <c r="Q22" s="178"/>
      <c r="R22" s="178"/>
      <c r="S22" s="183"/>
      <c r="T22" s="183"/>
      <c r="U22" s="183"/>
      <c r="V22" s="183"/>
      <c r="W22" s="183"/>
      <c r="X22" s="183"/>
      <c r="Y22" s="183"/>
      <c r="Z22" s="183"/>
      <c r="AA22" s="183"/>
      <c r="AB22" s="183"/>
    </row>
    <row r="23" spans="1:28" x14ac:dyDescent="0.2">
      <c r="A23" s="883"/>
      <c r="B23" s="867"/>
      <c r="C23" s="865"/>
      <c r="D23" s="867"/>
      <c r="E23" s="869"/>
      <c r="F23" s="871"/>
      <c r="G23" s="863"/>
      <c r="H23" s="222" t="str">
        <f>+IF('[5]9 Mapa Riesgo, Plan Acción'!M24="","",'[5]9 Mapa Riesgo, Plan Acción'!M24)</f>
        <v/>
      </c>
      <c r="I23" s="122" t="str">
        <f>+IF('[5]9 Mapa Riesgo, Plan Acción'!N24="","",'[5]9 Mapa Riesgo, Plan Acción'!N24)</f>
        <v/>
      </c>
      <c r="J23" s="151" t="str">
        <f>+IF('[5]9 Mapa Riesgo, Plan Acción'!O24="","",'[5]9 Mapa Riesgo, Plan Acción'!O24)</f>
        <v/>
      </c>
      <c r="K23" s="151" t="str">
        <f>+IF('[5]9 Mapa Riesgo, Plan Acción'!P24="","",'[5]9 Mapa Riesgo, Plan Acción'!P24)</f>
        <v/>
      </c>
      <c r="L23" s="242" t="str">
        <f>+IF('[5]9 Mapa Riesgo, Plan Acción'!Q24="","",'[5]9 Mapa Riesgo, Plan Acción'!Q24)</f>
        <v/>
      </c>
      <c r="M23" s="152" t="str">
        <f>+IF('[5]9 Mapa Riesgo, Plan Acción'!R24="","",'[5]9 Mapa Riesgo, Plan Acción'!R24)</f>
        <v/>
      </c>
      <c r="N23" s="51"/>
      <c r="O23" s="51"/>
      <c r="Q23" s="178"/>
      <c r="R23" s="178"/>
      <c r="S23" s="183"/>
      <c r="T23" s="183"/>
      <c r="U23" s="183"/>
      <c r="V23" s="183"/>
      <c r="W23" s="183"/>
      <c r="X23" s="183"/>
      <c r="Y23" s="183"/>
      <c r="Z23" s="183"/>
      <c r="AA23" s="183"/>
      <c r="AB23" s="183"/>
    </row>
    <row r="24" spans="1:28" ht="12.75" thickBot="1" x14ac:dyDescent="0.25">
      <c r="A24" s="884"/>
      <c r="B24" s="881"/>
      <c r="C24" s="880"/>
      <c r="D24" s="881"/>
      <c r="E24" s="874"/>
      <c r="F24" s="875"/>
      <c r="G24" s="885"/>
      <c r="H24" s="223" t="str">
        <f>+IF('[5]9 Mapa Riesgo, Plan Acción'!M25="","",'[5]9 Mapa Riesgo, Plan Acción'!M25)</f>
        <v/>
      </c>
      <c r="I24" s="124" t="str">
        <f>+IF('[5]9 Mapa Riesgo, Plan Acción'!N25="","",'[5]9 Mapa Riesgo, Plan Acción'!N25)</f>
        <v/>
      </c>
      <c r="J24" s="229" t="str">
        <f>+IF('[5]9 Mapa Riesgo, Plan Acción'!O25="","",'[5]9 Mapa Riesgo, Plan Acción'!O25)</f>
        <v/>
      </c>
      <c r="K24" s="229" t="str">
        <f>+IF('[5]9 Mapa Riesgo, Plan Acción'!P25="","",'[5]9 Mapa Riesgo, Plan Acción'!P25)</f>
        <v/>
      </c>
      <c r="L24" s="243" t="str">
        <f>+IF('[5]9 Mapa Riesgo, Plan Acción'!Q25="","",'[5]9 Mapa Riesgo, Plan Acción'!Q25)</f>
        <v/>
      </c>
      <c r="M24" s="564" t="str">
        <f>+IF('[5]9 Mapa Riesgo, Plan Acción'!R25="","",'[5]9 Mapa Riesgo, Plan Acción'!R25)</f>
        <v/>
      </c>
      <c r="N24" s="51"/>
      <c r="O24" s="51"/>
      <c r="Q24" s="178"/>
      <c r="R24" s="178"/>
      <c r="S24" s="183"/>
      <c r="T24" s="183"/>
      <c r="U24" s="183"/>
      <c r="V24" s="183"/>
      <c r="W24" s="183"/>
      <c r="X24" s="183"/>
      <c r="Y24" s="183"/>
      <c r="Z24" s="183"/>
      <c r="AA24" s="183"/>
      <c r="AB24" s="183"/>
    </row>
    <row r="25" spans="1:28" ht="61.5" customHeight="1" thickBot="1" x14ac:dyDescent="0.25">
      <c r="A25" s="882" t="str">
        <f>'[5]2 Contexto e Identificación'!$A$10</f>
        <v>R2</v>
      </c>
      <c r="B25" s="866" t="str">
        <f>+'[5]2 Contexto e Identificación'!$E$10</f>
        <v>Posibilidad de recibir o solicitar cualquier dádiva o beneficio a nombre propio o de terceros Con el fin de  Emitir una licencia de Intervención y Ocupación del espacio público, sin el cumplimiento de los requisitos o la norma vigente</v>
      </c>
      <c r="C25" s="864" t="s">
        <v>242</v>
      </c>
      <c r="D25" s="866" t="str">
        <f>+IF('[5]6 Valoración Control'!G25="","",'[5]6 Valoración Control'!G25)</f>
        <v>Omitir o pasar por alto el cumplimiento de requisitos en la visita a un establecimiento o predio para emitir una licencia de intervención y ocupación del espacio público.</v>
      </c>
      <c r="E25" s="868" t="str">
        <f>+'[5]7 Mapa Calor Residual'!$C$10</f>
        <v>Rara Vez</v>
      </c>
      <c r="F25" s="870" t="str">
        <f>+'[5]7 Mapa Calor Residual'!$D$10</f>
        <v>Moderado</v>
      </c>
      <c r="G25" s="862" t="str">
        <f>+'[5]7 Mapa Calor Residual'!$E$10</f>
        <v>Moderado</v>
      </c>
      <c r="H25" s="224" t="str">
        <f>+IF('[5]9 Mapa Riesgo, Plan Acción'!M26="","",'[5]9 Mapa Riesgo, Plan Acción'!M26)</f>
        <v>Reducir_Mitigar</v>
      </c>
      <c r="I25" s="561" t="s">
        <v>528</v>
      </c>
      <c r="J25" s="309" t="s">
        <v>534</v>
      </c>
      <c r="K25" s="227" t="str">
        <f>+IF('[5]9 Mapa Riesgo, Plan Acción'!P26="","",'[5]9 Mapa Riesgo, Plan Acción'!P26)</f>
        <v>JEFE DE CONTROL Y ORDENAMIENTO  URBANO</v>
      </c>
      <c r="L25" s="242" t="s">
        <v>510</v>
      </c>
      <c r="M25" s="566" t="s">
        <v>535</v>
      </c>
      <c r="N25" s="51"/>
      <c r="O25" s="51"/>
      <c r="Q25" s="178"/>
      <c r="R25" s="178"/>
      <c r="S25" s="183"/>
      <c r="T25" s="183"/>
      <c r="U25" s="183"/>
      <c r="V25" s="183"/>
      <c r="W25" s="183"/>
      <c r="X25" s="183"/>
      <c r="Y25" s="183"/>
      <c r="Z25" s="183"/>
      <c r="AA25" s="183"/>
      <c r="AB25" s="183"/>
    </row>
    <row r="26" spans="1:28" ht="60" customHeight="1" thickBot="1" x14ac:dyDescent="0.25">
      <c r="A26" s="883"/>
      <c r="B26" s="867"/>
      <c r="C26" s="865"/>
      <c r="D26" s="867"/>
      <c r="E26" s="869"/>
      <c r="F26" s="871"/>
      <c r="G26" s="863"/>
      <c r="H26" s="222" t="str">
        <f>+IF('[5]9 Mapa Riesgo, Plan Acción'!M27="","",'[5]9 Mapa Riesgo, Plan Acción'!M27)</f>
        <v>Reducir_Mitigar</v>
      </c>
      <c r="I26" s="562" t="s">
        <v>526</v>
      </c>
      <c r="J26" s="309" t="s">
        <v>534</v>
      </c>
      <c r="K26" s="151" t="str">
        <f>+IF('[5]9 Mapa Riesgo, Plan Acción'!P27="","",'[5]9 Mapa Riesgo, Plan Acción'!P27)</f>
        <v>JEFE DE CONTROL Y ORDENAMIENTO  URBANO</v>
      </c>
      <c r="L26" s="242" t="s">
        <v>510</v>
      </c>
      <c r="M26" s="566" t="s">
        <v>535</v>
      </c>
      <c r="N26" s="51"/>
      <c r="O26" s="51"/>
      <c r="Q26" s="178"/>
      <c r="R26" s="178"/>
      <c r="S26" s="183"/>
      <c r="T26" s="183"/>
      <c r="U26" s="183"/>
      <c r="V26" s="183"/>
      <c r="W26" s="183"/>
      <c r="X26" s="183"/>
      <c r="Y26" s="183"/>
      <c r="Z26" s="183"/>
      <c r="AA26" s="183"/>
      <c r="AB26" s="183"/>
    </row>
    <row r="27" spans="1:28" ht="72" customHeight="1" thickBot="1" x14ac:dyDescent="0.25">
      <c r="A27" s="883"/>
      <c r="B27" s="867"/>
      <c r="C27" s="865"/>
      <c r="D27" s="867"/>
      <c r="E27" s="869"/>
      <c r="F27" s="871"/>
      <c r="G27" s="863"/>
      <c r="H27" s="222" t="str">
        <f>+IF('[5]9 Mapa Riesgo, Plan Acción'!M28="","",'[5]9 Mapa Riesgo, Plan Acción'!M28)</f>
        <v>Reducir_Mitigar</v>
      </c>
      <c r="I27" s="562" t="s">
        <v>527</v>
      </c>
      <c r="J27" s="309" t="s">
        <v>534</v>
      </c>
      <c r="K27" s="151" t="str">
        <f>+IF('[5]9 Mapa Riesgo, Plan Acción'!P28="","",'[5]9 Mapa Riesgo, Plan Acción'!P28)</f>
        <v>JEFE DE CONTROL Y ORDENAMIENTO  URBANO</v>
      </c>
      <c r="L27" s="242" t="s">
        <v>510</v>
      </c>
      <c r="M27" s="566" t="s">
        <v>535</v>
      </c>
      <c r="N27" s="51"/>
      <c r="O27" s="51"/>
      <c r="Q27" s="178"/>
      <c r="R27" s="178"/>
      <c r="S27" s="183"/>
      <c r="T27" s="183"/>
      <c r="U27" s="183"/>
      <c r="V27" s="183"/>
      <c r="W27" s="183"/>
      <c r="X27" s="183"/>
      <c r="Y27" s="183"/>
      <c r="Z27" s="183"/>
      <c r="AA27" s="183"/>
      <c r="AB27" s="183"/>
    </row>
    <row r="28" spans="1:28" ht="48" customHeight="1" thickBot="1" x14ac:dyDescent="0.25">
      <c r="A28" s="883"/>
      <c r="B28" s="867"/>
      <c r="C28" s="865" t="s">
        <v>246</v>
      </c>
      <c r="D28" s="867" t="str">
        <f>+IF('[5]6 Valoración Control'!G28="","",'[5]6 Valoración Control'!G28)</f>
        <v>Omitir o pasar por alto el cumplimiento de requisitos de los documentos y evidencias que sustentan la aplicación de la norma para certificar o no un predio a traves de una licencia de intervención y ocupación del espoacio Público.</v>
      </c>
      <c r="E28" s="869"/>
      <c r="F28" s="871"/>
      <c r="G28" s="863"/>
      <c r="H28" s="222" t="str">
        <f>+IF('[5]9 Mapa Riesgo, Plan Acción'!M29="","",'[5]9 Mapa Riesgo, Plan Acción'!M29)</f>
        <v>Reducir_Mitigar</v>
      </c>
      <c r="I28" s="556" t="s">
        <v>529</v>
      </c>
      <c r="J28" s="563" t="s">
        <v>533</v>
      </c>
      <c r="K28" s="151" t="str">
        <f>+IF('[5]9 Mapa Riesgo, Plan Acción'!P29="","",'[5]9 Mapa Riesgo, Plan Acción'!P29)</f>
        <v>JEFE DE CONTROL Y ORDENAMIENTO  URBANO</v>
      </c>
      <c r="L28" s="242" t="s">
        <v>510</v>
      </c>
      <c r="M28" s="566" t="s">
        <v>535</v>
      </c>
      <c r="N28" s="51"/>
      <c r="O28" s="51"/>
      <c r="Q28" s="178"/>
      <c r="R28" s="178"/>
      <c r="S28" s="183"/>
      <c r="T28" s="183"/>
      <c r="U28" s="183"/>
      <c r="V28" s="183"/>
      <c r="W28" s="183"/>
      <c r="X28" s="183"/>
      <c r="Y28" s="183"/>
      <c r="Z28" s="183"/>
      <c r="AA28" s="183"/>
      <c r="AB28" s="183"/>
    </row>
    <row r="29" spans="1:28" ht="52.5" customHeight="1" thickBot="1" x14ac:dyDescent="0.25">
      <c r="A29" s="883"/>
      <c r="B29" s="867"/>
      <c r="C29" s="865"/>
      <c r="D29" s="867"/>
      <c r="E29" s="869"/>
      <c r="F29" s="871"/>
      <c r="G29" s="863"/>
      <c r="H29" s="222" t="str">
        <f>+IF('[5]9 Mapa Riesgo, Plan Acción'!M30="","",'[5]9 Mapa Riesgo, Plan Acción'!M30)</f>
        <v>Reducir_Mitigar</v>
      </c>
      <c r="I29" s="556" t="s">
        <v>529</v>
      </c>
      <c r="J29" s="563" t="s">
        <v>533</v>
      </c>
      <c r="K29" s="151" t="str">
        <f>+IF('[5]9 Mapa Riesgo, Plan Acción'!P30="","",'[5]9 Mapa Riesgo, Plan Acción'!P30)</f>
        <v>JEFE DE CONTROL Y ORDENAMIENTO  URBANO</v>
      </c>
      <c r="L29" s="242" t="s">
        <v>510</v>
      </c>
      <c r="M29" s="566" t="s">
        <v>535</v>
      </c>
      <c r="N29" s="51"/>
      <c r="O29" s="51"/>
      <c r="Q29" s="178"/>
      <c r="R29" s="178"/>
      <c r="S29" s="183"/>
      <c r="T29" s="183"/>
      <c r="U29" s="183"/>
      <c r="V29" s="183"/>
      <c r="W29" s="183"/>
      <c r="X29" s="183"/>
      <c r="Y29" s="183"/>
      <c r="Z29" s="183"/>
      <c r="AA29" s="183"/>
      <c r="AB29" s="183"/>
    </row>
    <row r="30" spans="1:28" ht="61.5" customHeight="1" thickBot="1" x14ac:dyDescent="0.25">
      <c r="A30" s="883"/>
      <c r="B30" s="867"/>
      <c r="C30" s="865"/>
      <c r="D30" s="867"/>
      <c r="E30" s="869"/>
      <c r="F30" s="871"/>
      <c r="G30" s="863"/>
      <c r="H30" s="222" t="str">
        <f>+IF('[5]9 Mapa Riesgo, Plan Acción'!M31="","",'[5]9 Mapa Riesgo, Plan Acción'!M31)</f>
        <v>Reducir_Mitigar</v>
      </c>
      <c r="I30" s="556" t="s">
        <v>530</v>
      </c>
      <c r="J30" s="563" t="s">
        <v>533</v>
      </c>
      <c r="K30" s="151" t="str">
        <f>+IF('[5]9 Mapa Riesgo, Plan Acción'!P31="","",'[5]9 Mapa Riesgo, Plan Acción'!P31)</f>
        <v>JEFE DE CONTROL Y ORDENAMIENTO  URBANO</v>
      </c>
      <c r="L30" s="242" t="s">
        <v>510</v>
      </c>
      <c r="M30" s="566" t="s">
        <v>535</v>
      </c>
      <c r="N30" s="51"/>
      <c r="O30" s="51"/>
      <c r="Q30" s="178"/>
      <c r="R30" s="178"/>
      <c r="S30" s="183"/>
      <c r="T30" s="183"/>
      <c r="U30" s="183"/>
      <c r="V30" s="183"/>
      <c r="W30" s="183"/>
      <c r="X30" s="183"/>
      <c r="Y30" s="183"/>
      <c r="Z30" s="183"/>
      <c r="AA30" s="183"/>
      <c r="AB30" s="183"/>
    </row>
    <row r="31" spans="1:28" ht="47.25" customHeight="1" thickBot="1" x14ac:dyDescent="0.25">
      <c r="A31" s="883"/>
      <c r="B31" s="867"/>
      <c r="C31" s="865" t="s">
        <v>247</v>
      </c>
      <c r="D31" s="867" t="str">
        <f>+IF('[5]6 Valoración Control'!G31="","",'[5]6 Valoración Control'!G31)</f>
        <v>Intervenir bienes de uso público incluidos en el espacio público, de conformidad con las normas decreto 1469 de 2010, Ley 142 de 1994. urbanísticas adoptadas en el Plan de Ordenamiento.</v>
      </c>
      <c r="E31" s="869"/>
      <c r="F31" s="871"/>
      <c r="G31" s="863"/>
      <c r="H31" s="222" t="str">
        <f>+IF('[5]9 Mapa Riesgo, Plan Acción'!M32="","",'[5]9 Mapa Riesgo, Plan Acción'!M32)</f>
        <v>Reducir_Mitigar</v>
      </c>
      <c r="I31" s="556" t="s">
        <v>529</v>
      </c>
      <c r="J31" s="563" t="s">
        <v>533</v>
      </c>
      <c r="K31" s="151" t="str">
        <f>+IF('[5]9 Mapa Riesgo, Plan Acción'!P32="","",'[5]9 Mapa Riesgo, Plan Acción'!P32)</f>
        <v>JEFE DE CONTROL Y ORDENAMIENTO  URBANO</v>
      </c>
      <c r="L31" s="242" t="s">
        <v>510</v>
      </c>
      <c r="M31" s="566" t="s">
        <v>535</v>
      </c>
      <c r="N31" s="51"/>
      <c r="O31" s="51"/>
      <c r="Q31" s="178"/>
      <c r="R31" s="178"/>
      <c r="S31" s="183"/>
      <c r="T31" s="183"/>
      <c r="U31" s="183"/>
      <c r="V31" s="183"/>
      <c r="W31" s="183"/>
      <c r="X31" s="183"/>
      <c r="Y31" s="183"/>
      <c r="Z31" s="183"/>
      <c r="AA31" s="183"/>
      <c r="AB31" s="183"/>
    </row>
    <row r="32" spans="1:28" ht="48" customHeight="1" thickBot="1" x14ac:dyDescent="0.25">
      <c r="A32" s="883"/>
      <c r="B32" s="867"/>
      <c r="C32" s="865"/>
      <c r="D32" s="867"/>
      <c r="E32" s="869"/>
      <c r="F32" s="871"/>
      <c r="G32" s="863"/>
      <c r="H32" s="222" t="str">
        <f>+IF('[5]9 Mapa Riesgo, Plan Acción'!M33="","",'[5]9 Mapa Riesgo, Plan Acción'!M33)</f>
        <v>Reducir_Mitigar</v>
      </c>
      <c r="I32" s="556" t="s">
        <v>531</v>
      </c>
      <c r="J32" s="309" t="s">
        <v>534</v>
      </c>
      <c r="K32" s="151" t="str">
        <f>+IF('[5]9 Mapa Riesgo, Plan Acción'!P33="","",'[5]9 Mapa Riesgo, Plan Acción'!P33)</f>
        <v>JEFE DE CONTROL Y ORDENAMIENTO  URBANO</v>
      </c>
      <c r="L32" s="242" t="s">
        <v>510</v>
      </c>
      <c r="M32" s="566" t="s">
        <v>535</v>
      </c>
      <c r="N32" s="51"/>
      <c r="O32" s="51"/>
      <c r="Q32" s="178"/>
      <c r="R32" s="178"/>
      <c r="S32" s="183"/>
      <c r="T32" s="183"/>
      <c r="U32" s="183"/>
      <c r="V32" s="183"/>
      <c r="W32" s="183"/>
      <c r="X32" s="183"/>
      <c r="Y32" s="183"/>
      <c r="Z32" s="183"/>
      <c r="AA32" s="183"/>
      <c r="AB32" s="183"/>
    </row>
    <row r="33" spans="1:28" ht="56.25" customHeight="1" x14ac:dyDescent="0.2">
      <c r="A33" s="883"/>
      <c r="B33" s="867"/>
      <c r="C33" s="865"/>
      <c r="D33" s="867"/>
      <c r="E33" s="869"/>
      <c r="F33" s="871"/>
      <c r="G33" s="863"/>
      <c r="H33" s="222" t="str">
        <f>+IF('[5]9 Mapa Riesgo, Plan Acción'!M34="","",'[5]9 Mapa Riesgo, Plan Acción'!M34)</f>
        <v>Reducir_Mitigar</v>
      </c>
      <c r="I33" s="556" t="s">
        <v>532</v>
      </c>
      <c r="J33" s="563" t="s">
        <v>533</v>
      </c>
      <c r="K33" s="151" t="str">
        <f>+IF('[5]9 Mapa Riesgo, Plan Acción'!P34="","",'[5]9 Mapa Riesgo, Plan Acción'!P34)</f>
        <v>JEFE DE CONTROL Y ORDENAMIENTO  URBANO</v>
      </c>
      <c r="L33" s="242" t="s">
        <v>510</v>
      </c>
      <c r="M33" s="566" t="s">
        <v>535</v>
      </c>
      <c r="N33" s="51"/>
      <c r="O33" s="51"/>
      <c r="Q33" s="178"/>
      <c r="R33" s="178"/>
      <c r="S33" s="183"/>
      <c r="T33" s="183"/>
      <c r="U33" s="183"/>
      <c r="V33" s="183"/>
      <c r="W33" s="183"/>
      <c r="X33" s="183"/>
      <c r="Y33" s="183"/>
      <c r="Z33" s="183"/>
      <c r="AA33" s="183"/>
      <c r="AB33" s="183"/>
    </row>
    <row r="34" spans="1:28" x14ac:dyDescent="0.2">
      <c r="A34" s="883"/>
      <c r="B34" s="867"/>
      <c r="C34" s="865" t="s">
        <v>248</v>
      </c>
      <c r="D34" s="867" t="str">
        <f>+IF('[5]6 Valoración Control'!G34="","",'[5]6 Valoración Control'!G34)</f>
        <v/>
      </c>
      <c r="E34" s="869"/>
      <c r="F34" s="871"/>
      <c r="G34" s="863"/>
      <c r="H34" s="222" t="str">
        <f>+IF('[5]9 Mapa Riesgo, Plan Acción'!M35="","",'[5]9 Mapa Riesgo, Plan Acción'!M35)</f>
        <v/>
      </c>
      <c r="I34" s="122" t="str">
        <f>+IF('[5]9 Mapa Riesgo, Plan Acción'!N35="","",'[5]9 Mapa Riesgo, Plan Acción'!N35)</f>
        <v/>
      </c>
      <c r="J34" s="151" t="str">
        <f>+IF('[5]9 Mapa Riesgo, Plan Acción'!O35="","",'[5]9 Mapa Riesgo, Plan Acción'!O35)</f>
        <v/>
      </c>
      <c r="K34" s="151" t="str">
        <f>+IF('[5]9 Mapa Riesgo, Plan Acción'!P35="","",'[5]9 Mapa Riesgo, Plan Acción'!P35)</f>
        <v/>
      </c>
      <c r="L34" s="554"/>
      <c r="M34" s="565"/>
      <c r="N34" s="51"/>
      <c r="O34" s="51"/>
      <c r="Q34" s="178"/>
      <c r="R34" s="178"/>
      <c r="S34" s="183"/>
      <c r="T34" s="183"/>
      <c r="U34" s="183"/>
      <c r="V34" s="183"/>
      <c r="W34" s="183"/>
      <c r="X34" s="183"/>
      <c r="Y34" s="183"/>
      <c r="Z34" s="183"/>
      <c r="AA34" s="183"/>
      <c r="AB34" s="183"/>
    </row>
    <row r="35" spans="1:28" x14ac:dyDescent="0.2">
      <c r="A35" s="883"/>
      <c r="B35" s="867"/>
      <c r="C35" s="865"/>
      <c r="D35" s="867"/>
      <c r="E35" s="869"/>
      <c r="F35" s="871"/>
      <c r="G35" s="863"/>
      <c r="H35" s="222" t="str">
        <f>+IF('[5]9 Mapa Riesgo, Plan Acción'!M36="","",'[5]9 Mapa Riesgo, Plan Acción'!M36)</f>
        <v/>
      </c>
      <c r="I35" s="122" t="str">
        <f>+IF('[5]9 Mapa Riesgo, Plan Acción'!N36="","",'[5]9 Mapa Riesgo, Plan Acción'!N36)</f>
        <v/>
      </c>
      <c r="J35" s="151" t="str">
        <f>+IF('[5]9 Mapa Riesgo, Plan Acción'!O36="","",'[5]9 Mapa Riesgo, Plan Acción'!O36)</f>
        <v/>
      </c>
      <c r="K35" s="151" t="str">
        <f>+IF('[5]9 Mapa Riesgo, Plan Acción'!P36="","",'[5]9 Mapa Riesgo, Plan Acción'!P36)</f>
        <v/>
      </c>
      <c r="L35" s="554"/>
      <c r="M35" s="565"/>
      <c r="N35" s="51"/>
      <c r="O35" s="51"/>
      <c r="Q35" s="178"/>
      <c r="R35" s="178"/>
      <c r="S35" s="183"/>
      <c r="T35" s="183"/>
      <c r="U35" s="183"/>
      <c r="V35" s="183"/>
      <c r="W35" s="183"/>
      <c r="X35" s="183"/>
      <c r="Y35" s="183"/>
      <c r="Z35" s="183"/>
      <c r="AA35" s="183"/>
      <c r="AB35" s="183"/>
    </row>
    <row r="36" spans="1:28" x14ac:dyDescent="0.2">
      <c r="A36" s="883"/>
      <c r="B36" s="867"/>
      <c r="C36" s="865"/>
      <c r="D36" s="867"/>
      <c r="E36" s="869"/>
      <c r="F36" s="871"/>
      <c r="G36" s="863"/>
      <c r="H36" s="222" t="str">
        <f>+IF('[5]9 Mapa Riesgo, Plan Acción'!M37="","",'[5]9 Mapa Riesgo, Plan Acción'!M37)</f>
        <v/>
      </c>
      <c r="I36" s="122" t="str">
        <f>+IF('[5]9 Mapa Riesgo, Plan Acción'!N37="","",'[5]9 Mapa Riesgo, Plan Acción'!N37)</f>
        <v/>
      </c>
      <c r="J36" s="151" t="str">
        <f>+IF('[5]9 Mapa Riesgo, Plan Acción'!O37="","",'[5]9 Mapa Riesgo, Plan Acción'!O37)</f>
        <v/>
      </c>
      <c r="K36" s="151" t="str">
        <f>+IF('[5]9 Mapa Riesgo, Plan Acción'!P37="","",'[5]9 Mapa Riesgo, Plan Acción'!P37)</f>
        <v/>
      </c>
      <c r="L36" s="554"/>
      <c r="M36" s="565"/>
      <c r="N36" s="51"/>
      <c r="O36" s="51"/>
      <c r="Q36" s="178"/>
      <c r="R36" s="178"/>
      <c r="S36" s="183"/>
      <c r="T36" s="183"/>
      <c r="U36" s="183"/>
      <c r="V36" s="183"/>
      <c r="W36" s="183"/>
      <c r="X36" s="183"/>
      <c r="Y36" s="183"/>
      <c r="Z36" s="183"/>
      <c r="AA36" s="183"/>
      <c r="AB36" s="183"/>
    </row>
    <row r="37" spans="1:28" x14ac:dyDescent="0.2">
      <c r="A37" s="883"/>
      <c r="B37" s="867"/>
      <c r="C37" s="865" t="s">
        <v>249</v>
      </c>
      <c r="D37" s="867" t="str">
        <f>+IF('[5]6 Valoración Control'!G37="","",'[5]6 Valoración Control'!G37)</f>
        <v/>
      </c>
      <c r="E37" s="869"/>
      <c r="F37" s="871"/>
      <c r="G37" s="863"/>
      <c r="H37" s="222" t="str">
        <f>+IF('[5]9 Mapa Riesgo, Plan Acción'!M38="","",'[5]9 Mapa Riesgo, Plan Acción'!M38)</f>
        <v/>
      </c>
      <c r="I37" s="122" t="str">
        <f>+IF('[5]9 Mapa Riesgo, Plan Acción'!N38="","",'[5]9 Mapa Riesgo, Plan Acción'!N38)</f>
        <v/>
      </c>
      <c r="J37" s="151" t="str">
        <f>+IF('[5]9 Mapa Riesgo, Plan Acción'!O38="","",'[5]9 Mapa Riesgo, Plan Acción'!O38)</f>
        <v/>
      </c>
      <c r="K37" s="151" t="str">
        <f>+IF('[5]9 Mapa Riesgo, Plan Acción'!P38="","",'[5]9 Mapa Riesgo, Plan Acción'!P38)</f>
        <v/>
      </c>
      <c r="L37" s="554"/>
      <c r="M37" s="565"/>
      <c r="N37" s="51"/>
      <c r="O37" s="51"/>
      <c r="Q37" s="178"/>
      <c r="R37" s="178"/>
      <c r="S37" s="183"/>
      <c r="T37" s="183"/>
      <c r="U37" s="183"/>
      <c r="V37" s="183"/>
      <c r="W37" s="183"/>
      <c r="X37" s="183"/>
      <c r="Y37" s="183"/>
      <c r="Z37" s="183"/>
      <c r="AA37" s="183"/>
      <c r="AB37" s="183"/>
    </row>
    <row r="38" spans="1:28" x14ac:dyDescent="0.2">
      <c r="A38" s="883"/>
      <c r="B38" s="867"/>
      <c r="C38" s="865"/>
      <c r="D38" s="867"/>
      <c r="E38" s="869"/>
      <c r="F38" s="871"/>
      <c r="G38" s="863"/>
      <c r="H38" s="222" t="str">
        <f>+IF('[5]9 Mapa Riesgo, Plan Acción'!M39="","",'[5]9 Mapa Riesgo, Plan Acción'!M39)</f>
        <v/>
      </c>
      <c r="I38" s="122" t="str">
        <f>+IF('[5]9 Mapa Riesgo, Plan Acción'!N39="","",'[5]9 Mapa Riesgo, Plan Acción'!N39)</f>
        <v/>
      </c>
      <c r="J38" s="151" t="str">
        <f>+IF('[5]9 Mapa Riesgo, Plan Acción'!O39="","",'[5]9 Mapa Riesgo, Plan Acción'!O39)</f>
        <v/>
      </c>
      <c r="K38" s="151" t="str">
        <f>+IF('[5]9 Mapa Riesgo, Plan Acción'!P39="","",'[5]9 Mapa Riesgo, Plan Acción'!P39)</f>
        <v/>
      </c>
      <c r="L38" s="554"/>
      <c r="M38" s="565"/>
      <c r="N38" s="51"/>
      <c r="O38" s="51"/>
      <c r="Q38" s="178"/>
      <c r="R38" s="178"/>
      <c r="S38" s="183"/>
      <c r="T38" s="183"/>
      <c r="U38" s="183"/>
      <c r="V38" s="183"/>
      <c r="W38" s="183"/>
      <c r="X38" s="183"/>
      <c r="Y38" s="183"/>
      <c r="Z38" s="183"/>
      <c r="AA38" s="183"/>
      <c r="AB38" s="183"/>
    </row>
    <row r="39" spans="1:28" ht="12.75" thickBot="1" x14ac:dyDescent="0.25">
      <c r="A39" s="884"/>
      <c r="B39" s="881"/>
      <c r="C39" s="880"/>
      <c r="D39" s="881"/>
      <c r="E39" s="874"/>
      <c r="F39" s="875"/>
      <c r="G39" s="885"/>
      <c r="H39" s="223" t="str">
        <f>+IF('[5]9 Mapa Riesgo, Plan Acción'!M40="","",'[5]9 Mapa Riesgo, Plan Acción'!M40)</f>
        <v/>
      </c>
      <c r="I39" s="124" t="str">
        <f>+IF('[5]9 Mapa Riesgo, Plan Acción'!N40="","",'[5]9 Mapa Riesgo, Plan Acción'!N40)</f>
        <v/>
      </c>
      <c r="J39" s="229" t="str">
        <f>+IF('[5]9 Mapa Riesgo, Plan Acción'!O40="","",'[5]9 Mapa Riesgo, Plan Acción'!O40)</f>
        <v/>
      </c>
      <c r="K39" s="229" t="str">
        <f>+IF('[5]9 Mapa Riesgo, Plan Acción'!P40="","",'[5]9 Mapa Riesgo, Plan Acción'!P40)</f>
        <v/>
      </c>
      <c r="L39" s="554"/>
      <c r="M39" s="565"/>
      <c r="N39" s="51"/>
      <c r="O39" s="51"/>
      <c r="Q39" s="178"/>
      <c r="R39" s="178"/>
      <c r="S39" s="183"/>
      <c r="T39" s="183"/>
      <c r="U39" s="183"/>
      <c r="V39" s="183"/>
      <c r="W39" s="183"/>
      <c r="X39" s="183"/>
      <c r="Y39" s="183"/>
      <c r="Z39" s="183"/>
      <c r="AA39" s="183"/>
      <c r="AB39" s="183"/>
    </row>
    <row r="40" spans="1:28" ht="118.5" customHeight="1" x14ac:dyDescent="0.2">
      <c r="A40" s="886" t="str">
        <f>'2 Contexto e Identificación'!$A$12</f>
        <v>R3</v>
      </c>
      <c r="B40" s="887" t="str">
        <f>+'2 Contexto e Identificación'!$E$12</f>
        <v xml:space="preserve">Posibilidad de recibir o solicitar cualquier dádiva o beneficio a nombre propio o de terceros Con el fin de  
emitir concepto sobre uso de suelo y normas urbanísticas </v>
      </c>
      <c r="C40" s="889" t="s">
        <v>242</v>
      </c>
      <c r="D40" s="887" t="str">
        <f>+IF('6 Valoración Control'!G40="","",'6 Valoración Control'!G40)</f>
        <v>Alterar la información correspondiente al sitio sobre el cual se busca expedir la certificación para definir su viabilidad</v>
      </c>
      <c r="E40" s="877" t="str">
        <f>+'7 Mapa Calor Residual'!$C$11</f>
        <v>Improbable</v>
      </c>
      <c r="F40" s="878" t="s">
        <v>222</v>
      </c>
      <c r="G40" s="888" t="s">
        <v>208</v>
      </c>
      <c r="H40" s="221" t="str">
        <f>+IF('9 Mapa Riesgo, Plan Acción'!M41="","",'9 Mapa Riesgo, Plan Acción'!M41)</f>
        <v>Reducir_Mitigar</v>
      </c>
      <c r="I40" s="231" t="str">
        <f>+IF('9 Mapa Riesgo, Plan Acción'!N41="","",'9 Mapa Riesgo, Plan Acción'!N41)</f>
        <v>Elaborar informes de seguimiento sobre la expedición de certificaciones que contengan la información producto de las revisiones que hacen del control. Estos informes serán entregados a Planeación y Control Interno para su revisión y la programación de auditorías periódicas sobre el mencionado seguimiento. Estos informes se realizarán de manera bimensual.</v>
      </c>
      <c r="J40" s="228" t="str">
        <f>+IF('9 Mapa Riesgo, Plan Acción'!O41="","",'9 Mapa Riesgo, Plan Acción'!O41)</f>
        <v>Informes de seguimiento, Actas de reunión de la revisión de los mismos, Informes de auditoría</v>
      </c>
      <c r="K40" s="228" t="str">
        <f>+IF('9 Mapa Riesgo, Plan Acción'!P41="","",'9 Mapa Riesgo, Plan Acción'!P41)</f>
        <v>Jefe de Control Urbano</v>
      </c>
      <c r="L40" s="241" t="str">
        <f>+IF('9 Mapa Riesgo, Plan Acción'!Q41="","",'9 Mapa Riesgo, Plan Acción'!Q41)</f>
        <v>Bimensual</v>
      </c>
      <c r="M40" s="142" t="str">
        <f>+IF('9 Mapa Riesgo, Plan Acción'!R41="","",'9 Mapa Riesgo, Plan Acción'!R41)</f>
        <v>#Informes solicitados / #informes realizados*100</v>
      </c>
      <c r="N40" s="192"/>
      <c r="O40" s="192"/>
      <c r="Q40" s="178"/>
      <c r="R40" s="178"/>
      <c r="S40" s="183"/>
      <c r="T40" s="183"/>
      <c r="U40" s="183"/>
      <c r="V40" s="193"/>
      <c r="W40" s="193"/>
      <c r="X40" s="193"/>
      <c r="Y40" s="193"/>
      <c r="Z40" s="193"/>
      <c r="AA40" s="183"/>
      <c r="AB40" s="183"/>
    </row>
    <row r="41" spans="1:28" ht="43.5" customHeight="1" x14ac:dyDescent="0.2">
      <c r="A41" s="883"/>
      <c r="B41" s="867"/>
      <c r="C41" s="865"/>
      <c r="D41" s="867"/>
      <c r="E41" s="869"/>
      <c r="F41" s="871"/>
      <c r="G41" s="863"/>
      <c r="H41" s="222" t="str">
        <f>+IF('9 Mapa Riesgo, Plan Acción'!M42="","",'9 Mapa Riesgo, Plan Acción'!M42)</f>
        <v>Reducir_Mitigar</v>
      </c>
      <c r="I41" s="122" t="str">
        <f>+IF('9 Mapa Riesgo, Plan Acción'!N42="","",'9 Mapa Riesgo, Plan Acción'!N42)</f>
        <v>Se realizan revisiones a las carpetas con la documentaciòn de los sitios a los cuales se les expiden las certificaciones .</v>
      </c>
      <c r="J41" s="151" t="str">
        <f>+IF('9 Mapa Riesgo, Plan Acción'!O42="","",'9 Mapa Riesgo, Plan Acción'!O42)</f>
        <v>informes de seguimiento a las carpetas con la Documentaciòn.</v>
      </c>
      <c r="K41" s="151" t="str">
        <f>+IF('9 Mapa Riesgo, Plan Acción'!P42="","",'9 Mapa Riesgo, Plan Acción'!P42)</f>
        <v>Jefe de Control Urbano</v>
      </c>
      <c r="L41" s="242" t="str">
        <f>+IF('9 Mapa Riesgo, Plan Acción'!Q42="","",'9 Mapa Riesgo, Plan Acción'!Q42)</f>
        <v>Bimensual</v>
      </c>
      <c r="M41" s="152" t="str">
        <f>+IF('9 Mapa Riesgo, Plan Acción'!R42="","",'9 Mapa Riesgo, Plan Acción'!R42)</f>
        <v>Informes de revisión / Porcentaje de mitigación y reducción</v>
      </c>
      <c r="N41" s="192"/>
      <c r="O41" s="192"/>
      <c r="Q41" s="178"/>
      <c r="R41" s="178"/>
      <c r="S41" s="183"/>
      <c r="T41" s="200"/>
      <c r="U41" s="201"/>
      <c r="V41" s="193"/>
      <c r="W41" s="193"/>
      <c r="X41" s="193"/>
      <c r="Y41" s="193"/>
      <c r="Z41" s="193"/>
      <c r="AA41" s="183"/>
      <c r="AB41" s="183"/>
    </row>
    <row r="42" spans="1:28" ht="43.5" customHeight="1" x14ac:dyDescent="0.2">
      <c r="A42" s="883"/>
      <c r="B42" s="867"/>
      <c r="C42" s="865"/>
      <c r="D42" s="867"/>
      <c r="E42" s="869"/>
      <c r="F42" s="871"/>
      <c r="G42" s="863"/>
      <c r="H42" s="222" t="str">
        <f>+IF('9 Mapa Riesgo, Plan Acción'!M43="","",'9 Mapa Riesgo, Plan Acción'!M43)</f>
        <v>Reducir_Mitigar</v>
      </c>
      <c r="I42" s="122" t="str">
        <f>+IF('9 Mapa Riesgo, Plan Acción'!N43="","",'9 Mapa Riesgo, Plan Acción'!N43)</f>
        <v>Se realiza una verificaciòn de la informaciòn en la documentaciòn para comprobar que la direcciòn del predio corresponde a la direcciòn que aparece registrada en la camara de comercio.</v>
      </c>
      <c r="J42" s="151" t="str">
        <f>+IF('9 Mapa Riesgo, Plan Acción'!O43="","",'9 Mapa Riesgo, Plan Acción'!O43)</f>
        <v>informes de seguimiento y revisiòn en la comprobaciòn de la informaciòn de la solicitud.</v>
      </c>
      <c r="K42" s="151" t="str">
        <f>+IF('9 Mapa Riesgo, Plan Acción'!P43="","",'9 Mapa Riesgo, Plan Acción'!P43)</f>
        <v>Jefe de Control Urbano</v>
      </c>
      <c r="L42" s="242" t="str">
        <f>+IF('9 Mapa Riesgo, Plan Acción'!Q43="","",'9 Mapa Riesgo, Plan Acción'!Q43)</f>
        <v>Desde el inicio de la solicitud</v>
      </c>
      <c r="M42" s="152" t="str">
        <f>+IF('9 Mapa Riesgo, Plan Acción'!R43="","",'9 Mapa Riesgo, Plan Acción'!R43)</f>
        <v>Informes de revisión / Porcentaje de mitigación y reducción</v>
      </c>
      <c r="N42" s="192"/>
      <c r="O42" s="192"/>
      <c r="Q42" s="178"/>
      <c r="R42" s="178"/>
      <c r="S42" s="183"/>
      <c r="T42" s="200"/>
      <c r="U42" s="201"/>
      <c r="V42" s="193"/>
      <c r="W42" s="193"/>
      <c r="X42" s="193"/>
      <c r="Y42" s="193"/>
      <c r="Z42" s="193"/>
      <c r="AA42" s="183"/>
      <c r="AB42" s="183"/>
    </row>
    <row r="43" spans="1:28" ht="71.25" customHeight="1" x14ac:dyDescent="0.2">
      <c r="A43" s="883"/>
      <c r="B43" s="867"/>
      <c r="C43" s="865" t="s">
        <v>246</v>
      </c>
      <c r="D43" s="894" t="str">
        <f>'[4]9 Mapa Riesgo, Plan Acción'!$G$12</f>
        <v>Alterar las firmas de la Líder de Contro Urbano, el Técnico de Sistemas de Información o el Secretario de Planeación</v>
      </c>
      <c r="E43" s="869"/>
      <c r="F43" s="871"/>
      <c r="G43" s="863"/>
      <c r="H43" s="222" t="str">
        <f>+IF('9 Mapa Riesgo, Plan Acción'!M44="","",'9 Mapa Riesgo, Plan Acción'!M44)</f>
        <v>Reducir_Mitigar</v>
      </c>
      <c r="I43" s="122" t="str">
        <f>+IF('9 Mapa Riesgo, Plan Acción'!N44="","",'9 Mapa Riesgo, Plan Acción'!N44)</f>
        <v>Se realiza una inspecciòn detallada de las firmas y se consulta a cada uno de los que por su responsabilidad en el proceso deben firmar y dar un visto bueno de un certificado de uso de suelo.</v>
      </c>
      <c r="J43" s="151" t="str">
        <f>+IF('9 Mapa Riesgo, Plan Acción'!O44="","",'9 Mapa Riesgo, Plan Acción'!O44)</f>
        <v>informes de seguimiento a la verificaciòn de las firmas en el documento de uso de suelo.</v>
      </c>
      <c r="K43" s="151" t="str">
        <f>+IF('9 Mapa Riesgo, Plan Acción'!P44="","",'9 Mapa Riesgo, Plan Acción'!P44)</f>
        <v>Jefe de Control Urbano</v>
      </c>
      <c r="L43" s="242" t="str">
        <f>+IF('9 Mapa Riesgo, Plan Acción'!Q44="","",'9 Mapa Riesgo, Plan Acción'!Q44)</f>
        <v>Continuó</v>
      </c>
      <c r="M43" s="152" t="str">
        <f>+IF('9 Mapa Riesgo, Plan Acción'!R44="","",'9 Mapa Riesgo, Plan Acción'!R44)</f>
        <v>Informes de revisión / Porcentaje de mitigación y reducción</v>
      </c>
      <c r="N43" s="192"/>
      <c r="O43" s="192"/>
      <c r="Q43" s="178"/>
      <c r="R43" s="178"/>
      <c r="S43" s="183"/>
      <c r="T43" s="200"/>
      <c r="U43" s="201"/>
      <c r="V43" s="193"/>
      <c r="W43" s="193"/>
      <c r="X43" s="193"/>
      <c r="Y43" s="193"/>
      <c r="Z43" s="193"/>
      <c r="AA43" s="183"/>
      <c r="AB43" s="183"/>
    </row>
    <row r="44" spans="1:28" ht="89.25" customHeight="1" x14ac:dyDescent="0.2">
      <c r="A44" s="883"/>
      <c r="B44" s="867"/>
      <c r="C44" s="865"/>
      <c r="D44" s="894"/>
      <c r="E44" s="869"/>
      <c r="F44" s="871"/>
      <c r="G44" s="863"/>
      <c r="H44" s="222" t="str">
        <f>+IF('9 Mapa Riesgo, Plan Acción'!M45="","",'9 Mapa Riesgo, Plan Acción'!M45)</f>
        <v>Reducir_Mitigar</v>
      </c>
      <c r="I44" s="122" t="str">
        <f>+IF('9 Mapa Riesgo, Plan Acción'!N45="","",'9 Mapa Riesgo, Plan Acción'!N45)</f>
        <v>Se realiza un seguimiento al proceso desde la solicitud , a treves de una plataforma de informaciòn geografica, para constatar que el predio si se encuentra apto para la certificaciòn del uso de Suelo.</v>
      </c>
      <c r="J44" s="151" t="str">
        <f>+IF('9 Mapa Riesgo, Plan Acción'!O45="","",'9 Mapa Riesgo, Plan Acción'!O45)</f>
        <v>listado de permitidos
Acuerdo POT</v>
      </c>
      <c r="K44" s="151" t="str">
        <f>+IF('9 Mapa Riesgo, Plan Acción'!P45="","",'9 Mapa Riesgo, Plan Acción'!P45)</f>
        <v>Jefe de Control Urbano</v>
      </c>
      <c r="L44" s="242" t="str">
        <f>+IF('9 Mapa Riesgo, Plan Acción'!Q45="","",'9 Mapa Riesgo, Plan Acción'!Q45)</f>
        <v>Continuó</v>
      </c>
      <c r="M44" s="152" t="str">
        <f>+IF('9 Mapa Riesgo, Plan Acción'!R45="","",'9 Mapa Riesgo, Plan Acción'!R45)</f>
        <v>Informes de revisión / Porcentaje de mitigación y reducción</v>
      </c>
      <c r="N44" s="192"/>
      <c r="O44" s="192"/>
      <c r="Q44" s="178"/>
      <c r="R44" s="178"/>
      <c r="S44" s="183"/>
      <c r="T44" s="200"/>
      <c r="U44" s="201"/>
      <c r="V44" s="193"/>
      <c r="W44" s="193"/>
      <c r="X44" s="193"/>
      <c r="Y44" s="202"/>
      <c r="Z44" s="193"/>
      <c r="AA44" s="183"/>
      <c r="AB44" s="183"/>
    </row>
    <row r="45" spans="1:28" ht="93" customHeight="1" x14ac:dyDescent="0.2">
      <c r="A45" s="883"/>
      <c r="B45" s="867"/>
      <c r="C45" s="865"/>
      <c r="D45" s="894"/>
      <c r="E45" s="869"/>
      <c r="F45" s="871"/>
      <c r="G45" s="863"/>
      <c r="H45" s="222" t="str">
        <f>+IF('9 Mapa Riesgo, Plan Acción'!M46="","",'9 Mapa Riesgo, Plan Acción'!M46)</f>
        <v>Reducir_Mitigar</v>
      </c>
      <c r="I45" s="122" t="str">
        <f>+IF('9 Mapa Riesgo, Plan Acción'!N46="","",'9 Mapa Riesgo, Plan Acción'!N46)</f>
        <v>Se realiza una verificaciòn de la informaciòn que se encuentra en el certificado del uso de suelo , para corroborar que el numero serial corresponde al numero asignado consecutivamente por la dependencia .</v>
      </c>
      <c r="J45" s="151" t="str">
        <f>+IF('9 Mapa Riesgo, Plan Acción'!O46="","",'9 Mapa Riesgo, Plan Acción'!O46)</f>
        <v>Numerologìa seriada y consecutiva de cada certificado.</v>
      </c>
      <c r="K45" s="151" t="str">
        <f>+IF('9 Mapa Riesgo, Plan Acción'!P46="","",'9 Mapa Riesgo, Plan Acción'!P46)</f>
        <v>Jefe de Control Urbano</v>
      </c>
      <c r="L45" s="242" t="str">
        <f>+IF('9 Mapa Riesgo, Plan Acción'!Q46="","",'9 Mapa Riesgo, Plan Acción'!Q46)</f>
        <v>Continuó</v>
      </c>
      <c r="M45" s="152" t="str">
        <f>+IF('9 Mapa Riesgo, Plan Acción'!R46="","",'9 Mapa Riesgo, Plan Acción'!R46)</f>
        <v>Informes de revisión / Porcentaje de mitigación y reducción</v>
      </c>
      <c r="N45" s="192"/>
      <c r="O45" s="192"/>
      <c r="Q45" s="178"/>
      <c r="R45" s="178"/>
      <c r="S45" s="183"/>
      <c r="T45" s="200"/>
      <c r="U45" s="201"/>
      <c r="V45" s="193"/>
      <c r="W45" s="193"/>
      <c r="X45" s="193"/>
      <c r="Y45" s="193"/>
      <c r="Z45" s="193"/>
      <c r="AA45" s="183"/>
      <c r="AB45" s="183"/>
    </row>
    <row r="46" spans="1:28" ht="43.5" customHeight="1" x14ac:dyDescent="0.2">
      <c r="A46" s="883"/>
      <c r="B46" s="867"/>
      <c r="C46" s="865" t="s">
        <v>247</v>
      </c>
      <c r="D46" s="867" t="str">
        <f>+IF('6 Valoración Control'!G46="","",'6 Valoración Control'!G46)</f>
        <v/>
      </c>
      <c r="E46" s="869"/>
      <c r="F46" s="871"/>
      <c r="G46" s="863"/>
      <c r="H46" s="222" t="str">
        <f>+IF('9 Mapa Riesgo, Plan Acción'!M47="","",'9 Mapa Riesgo, Plan Acción'!M47)</f>
        <v/>
      </c>
      <c r="I46" s="122" t="str">
        <f>+IF('9 Mapa Riesgo, Plan Acción'!N47="","",'9 Mapa Riesgo, Plan Acción'!N47)</f>
        <v/>
      </c>
      <c r="J46" s="151" t="str">
        <f>+IF('9 Mapa Riesgo, Plan Acción'!O47="","",'9 Mapa Riesgo, Plan Acción'!O47)</f>
        <v/>
      </c>
      <c r="K46" s="151" t="str">
        <f>+IF('9 Mapa Riesgo, Plan Acción'!P47="","",'9 Mapa Riesgo, Plan Acción'!P47)</f>
        <v/>
      </c>
      <c r="L46" s="242" t="str">
        <f>+IF('9 Mapa Riesgo, Plan Acción'!Q47="","",'9 Mapa Riesgo, Plan Acción'!Q47)</f>
        <v/>
      </c>
      <c r="M46" s="152" t="str">
        <f>+IF('9 Mapa Riesgo, Plan Acción'!R47="","",'9 Mapa Riesgo, Plan Acción'!R47)</f>
        <v/>
      </c>
      <c r="N46" s="192"/>
      <c r="O46" s="192"/>
      <c r="P46" s="178"/>
      <c r="Q46" s="178"/>
      <c r="R46" s="178"/>
      <c r="S46" s="183"/>
      <c r="T46" s="200"/>
      <c r="U46" s="183"/>
      <c r="V46" s="201"/>
      <c r="W46" s="201"/>
      <c r="X46" s="201"/>
      <c r="Y46" s="201"/>
      <c r="Z46" s="201"/>
      <c r="AA46" s="183"/>
      <c r="AB46" s="183"/>
    </row>
    <row r="47" spans="1:28" ht="43.5" customHeight="1" x14ac:dyDescent="0.2">
      <c r="A47" s="883"/>
      <c r="B47" s="867"/>
      <c r="C47" s="865"/>
      <c r="D47" s="867"/>
      <c r="E47" s="869"/>
      <c r="F47" s="871"/>
      <c r="G47" s="863"/>
      <c r="H47" s="222" t="str">
        <f>+IF('9 Mapa Riesgo, Plan Acción'!M48="","",'9 Mapa Riesgo, Plan Acción'!M48)</f>
        <v/>
      </c>
      <c r="I47" s="122" t="str">
        <f>+IF('9 Mapa Riesgo, Plan Acción'!N48="","",'9 Mapa Riesgo, Plan Acción'!N48)</f>
        <v/>
      </c>
      <c r="J47" s="151" t="str">
        <f>+IF('9 Mapa Riesgo, Plan Acción'!O48="","",'9 Mapa Riesgo, Plan Acción'!O48)</f>
        <v/>
      </c>
      <c r="K47" s="151" t="str">
        <f>+IF('9 Mapa Riesgo, Plan Acción'!P48="","",'9 Mapa Riesgo, Plan Acción'!P48)</f>
        <v/>
      </c>
      <c r="L47" s="242" t="str">
        <f>+IF('9 Mapa Riesgo, Plan Acción'!Q48="","",'9 Mapa Riesgo, Plan Acción'!Q48)</f>
        <v/>
      </c>
      <c r="M47" s="152" t="str">
        <f>+IF('9 Mapa Riesgo, Plan Acción'!R48="","",'9 Mapa Riesgo, Plan Acción'!R48)</f>
        <v/>
      </c>
      <c r="N47" s="192"/>
      <c r="O47" s="192"/>
      <c r="Q47" s="178"/>
      <c r="R47" s="178"/>
      <c r="S47" s="183"/>
      <c r="T47" s="183"/>
      <c r="U47" s="183"/>
      <c r="V47" s="193"/>
      <c r="W47" s="193"/>
      <c r="X47" s="193"/>
      <c r="Y47" s="193"/>
      <c r="Z47" s="193"/>
      <c r="AA47" s="183"/>
      <c r="AB47" s="183"/>
    </row>
    <row r="48" spans="1:28" ht="43.5" customHeight="1" x14ac:dyDescent="0.2">
      <c r="A48" s="883"/>
      <c r="B48" s="867"/>
      <c r="C48" s="865"/>
      <c r="D48" s="867"/>
      <c r="E48" s="869"/>
      <c r="F48" s="871"/>
      <c r="G48" s="863"/>
      <c r="H48" s="222" t="str">
        <f>+IF('9 Mapa Riesgo, Plan Acción'!M49="","",'9 Mapa Riesgo, Plan Acción'!M49)</f>
        <v/>
      </c>
      <c r="I48" s="122" t="str">
        <f>+IF('9 Mapa Riesgo, Plan Acción'!N49="","",'9 Mapa Riesgo, Plan Acción'!N49)</f>
        <v/>
      </c>
      <c r="J48" s="151" t="str">
        <f>+IF('9 Mapa Riesgo, Plan Acción'!O49="","",'9 Mapa Riesgo, Plan Acción'!O49)</f>
        <v/>
      </c>
      <c r="K48" s="151" t="str">
        <f>+IF('9 Mapa Riesgo, Plan Acción'!P49="","",'9 Mapa Riesgo, Plan Acción'!P49)</f>
        <v/>
      </c>
      <c r="L48" s="242" t="str">
        <f>+IF('9 Mapa Riesgo, Plan Acción'!Q49="","",'9 Mapa Riesgo, Plan Acción'!Q49)</f>
        <v/>
      </c>
      <c r="M48" s="152" t="str">
        <f>+IF('9 Mapa Riesgo, Plan Acción'!R49="","",'9 Mapa Riesgo, Plan Acción'!R49)</f>
        <v/>
      </c>
      <c r="N48" s="192"/>
      <c r="O48" s="192"/>
      <c r="P48" s="178"/>
      <c r="Q48" s="178"/>
      <c r="R48" s="178"/>
      <c r="S48" s="183"/>
      <c r="T48" s="183"/>
      <c r="U48" s="183"/>
      <c r="V48" s="193"/>
      <c r="W48" s="193"/>
      <c r="X48" s="193"/>
      <c r="Y48" s="193"/>
      <c r="Z48" s="193"/>
      <c r="AA48" s="183"/>
      <c r="AB48" s="183"/>
    </row>
    <row r="49" spans="1:28" ht="43.5" customHeight="1" x14ac:dyDescent="0.2">
      <c r="A49" s="883"/>
      <c r="B49" s="867"/>
      <c r="C49" s="865" t="s">
        <v>248</v>
      </c>
      <c r="D49" s="867" t="str">
        <f>+IF('6 Valoración Control'!G49="","",'6 Valoración Control'!G49)</f>
        <v/>
      </c>
      <c r="E49" s="869"/>
      <c r="F49" s="871"/>
      <c r="G49" s="863"/>
      <c r="H49" s="222" t="str">
        <f>+IF('9 Mapa Riesgo, Plan Acción'!M50="","",'9 Mapa Riesgo, Plan Acción'!M50)</f>
        <v/>
      </c>
      <c r="I49" s="122" t="str">
        <f>+IF('9 Mapa Riesgo, Plan Acción'!N50="","",'9 Mapa Riesgo, Plan Acción'!N50)</f>
        <v/>
      </c>
      <c r="J49" s="151" t="str">
        <f>+IF('9 Mapa Riesgo, Plan Acción'!O50="","",'9 Mapa Riesgo, Plan Acción'!O50)</f>
        <v/>
      </c>
      <c r="K49" s="151" t="str">
        <f>+IF('9 Mapa Riesgo, Plan Acción'!P50="","",'9 Mapa Riesgo, Plan Acción'!P50)</f>
        <v/>
      </c>
      <c r="L49" s="242" t="str">
        <f>+IF('9 Mapa Riesgo, Plan Acción'!Q50="","",'9 Mapa Riesgo, Plan Acción'!Q50)</f>
        <v/>
      </c>
      <c r="M49" s="152" t="str">
        <f>+IF('9 Mapa Riesgo, Plan Acción'!R50="","",'9 Mapa Riesgo, Plan Acción'!R50)</f>
        <v/>
      </c>
      <c r="N49" s="192"/>
      <c r="O49" s="192"/>
      <c r="P49" s="203"/>
      <c r="Q49" s="203"/>
      <c r="R49" s="203"/>
      <c r="S49" s="183"/>
      <c r="T49" s="183"/>
      <c r="U49" s="204"/>
      <c r="V49" s="204"/>
      <c r="W49" s="204"/>
      <c r="X49" s="204"/>
      <c r="Y49" s="204"/>
      <c r="Z49" s="204"/>
      <c r="AA49" s="183"/>
      <c r="AB49" s="183"/>
    </row>
    <row r="50" spans="1:28" ht="43.5" customHeight="1" x14ac:dyDescent="0.2">
      <c r="A50" s="883"/>
      <c r="B50" s="867"/>
      <c r="C50" s="865"/>
      <c r="D50" s="867"/>
      <c r="E50" s="869"/>
      <c r="F50" s="871"/>
      <c r="G50" s="863"/>
      <c r="H50" s="222" t="str">
        <f>+IF('9 Mapa Riesgo, Plan Acción'!M51="","",'9 Mapa Riesgo, Plan Acción'!M51)</f>
        <v/>
      </c>
      <c r="I50" s="122" t="str">
        <f>+IF('9 Mapa Riesgo, Plan Acción'!N51="","",'9 Mapa Riesgo, Plan Acción'!N51)</f>
        <v/>
      </c>
      <c r="J50" s="151" t="str">
        <f>+IF('9 Mapa Riesgo, Plan Acción'!O51="","",'9 Mapa Riesgo, Plan Acción'!O51)</f>
        <v/>
      </c>
      <c r="K50" s="151" t="str">
        <f>+IF('9 Mapa Riesgo, Plan Acción'!P51="","",'9 Mapa Riesgo, Plan Acción'!P51)</f>
        <v/>
      </c>
      <c r="L50" s="242" t="str">
        <f>+IF('9 Mapa Riesgo, Plan Acción'!Q51="","",'9 Mapa Riesgo, Plan Acción'!Q51)</f>
        <v/>
      </c>
      <c r="M50" s="152" t="str">
        <f>+IF('9 Mapa Riesgo, Plan Acción'!R51="","",'9 Mapa Riesgo, Plan Acción'!R51)</f>
        <v/>
      </c>
      <c r="N50" s="192"/>
      <c r="O50" s="192"/>
      <c r="Q50" s="203"/>
      <c r="R50" s="203"/>
      <c r="S50" s="183"/>
      <c r="T50" s="183"/>
      <c r="U50" s="183"/>
      <c r="V50" s="193"/>
      <c r="W50" s="193"/>
      <c r="X50" s="193"/>
      <c r="Y50" s="193"/>
      <c r="Z50" s="193"/>
      <c r="AA50" s="183"/>
      <c r="AB50" s="183"/>
    </row>
    <row r="51" spans="1:28" ht="43.5" customHeight="1" x14ac:dyDescent="0.2">
      <c r="A51" s="883"/>
      <c r="B51" s="867"/>
      <c r="C51" s="865"/>
      <c r="D51" s="867"/>
      <c r="E51" s="869"/>
      <c r="F51" s="871"/>
      <c r="G51" s="863"/>
      <c r="H51" s="222" t="str">
        <f>+IF('9 Mapa Riesgo, Plan Acción'!M52="","",'9 Mapa Riesgo, Plan Acción'!M52)</f>
        <v/>
      </c>
      <c r="I51" s="122" t="str">
        <f>+IF('9 Mapa Riesgo, Plan Acción'!N52="","",'9 Mapa Riesgo, Plan Acción'!N52)</f>
        <v/>
      </c>
      <c r="J51" s="151" t="str">
        <f>+IF('9 Mapa Riesgo, Plan Acción'!O52="","",'9 Mapa Riesgo, Plan Acción'!O52)</f>
        <v/>
      </c>
      <c r="K51" s="151" t="str">
        <f>+IF('9 Mapa Riesgo, Plan Acción'!P52="","",'9 Mapa Riesgo, Plan Acción'!P52)</f>
        <v/>
      </c>
      <c r="L51" s="242" t="str">
        <f>+IF('9 Mapa Riesgo, Plan Acción'!Q52="","",'9 Mapa Riesgo, Plan Acción'!Q52)</f>
        <v/>
      </c>
      <c r="M51" s="152" t="str">
        <f>+IF('9 Mapa Riesgo, Plan Acción'!R52="","",'9 Mapa Riesgo, Plan Acción'!R52)</f>
        <v/>
      </c>
      <c r="N51" s="192"/>
      <c r="O51" s="192"/>
      <c r="Q51" s="203"/>
      <c r="R51" s="203"/>
      <c r="S51" s="183"/>
      <c r="T51" s="183"/>
      <c r="U51" s="183"/>
      <c r="V51" s="193"/>
      <c r="W51" s="193"/>
      <c r="X51" s="193"/>
      <c r="Y51" s="193"/>
      <c r="Z51" s="193"/>
      <c r="AA51" s="183"/>
      <c r="AB51" s="183"/>
    </row>
    <row r="52" spans="1:28" ht="43.5" customHeight="1" x14ac:dyDescent="0.2">
      <c r="A52" s="883"/>
      <c r="B52" s="867"/>
      <c r="C52" s="865" t="s">
        <v>249</v>
      </c>
      <c r="D52" s="867" t="str">
        <f>+IF('6 Valoración Control'!G52="","",'6 Valoración Control'!G52)</f>
        <v/>
      </c>
      <c r="E52" s="869"/>
      <c r="F52" s="871"/>
      <c r="G52" s="863"/>
      <c r="H52" s="222" t="str">
        <f>+IF('9 Mapa Riesgo, Plan Acción'!M53="","",'9 Mapa Riesgo, Plan Acción'!M53)</f>
        <v/>
      </c>
      <c r="I52" s="122" t="str">
        <f>+IF('9 Mapa Riesgo, Plan Acción'!N53="","",'9 Mapa Riesgo, Plan Acción'!N53)</f>
        <v/>
      </c>
      <c r="J52" s="151" t="str">
        <f>+IF('9 Mapa Riesgo, Plan Acción'!O53="","",'9 Mapa Riesgo, Plan Acción'!O53)</f>
        <v/>
      </c>
      <c r="K52" s="151" t="str">
        <f>+IF('9 Mapa Riesgo, Plan Acción'!P53="","",'9 Mapa Riesgo, Plan Acción'!P53)</f>
        <v/>
      </c>
      <c r="L52" s="242" t="str">
        <f>+IF('9 Mapa Riesgo, Plan Acción'!Q53="","",'9 Mapa Riesgo, Plan Acción'!Q53)</f>
        <v/>
      </c>
      <c r="M52" s="152" t="str">
        <f>+IF('9 Mapa Riesgo, Plan Acción'!R53="","",'9 Mapa Riesgo, Plan Acción'!R53)</f>
        <v/>
      </c>
      <c r="N52" s="192"/>
      <c r="O52" s="192"/>
      <c r="Q52" s="203"/>
      <c r="R52" s="203"/>
      <c r="S52" s="183"/>
      <c r="T52" s="202"/>
      <c r="U52" s="202"/>
      <c r="V52" s="202"/>
      <c r="W52" s="202"/>
      <c r="X52" s="202"/>
      <c r="Y52" s="202"/>
      <c r="Z52" s="193"/>
      <c r="AA52" s="183"/>
      <c r="AB52" s="183"/>
    </row>
    <row r="53" spans="1:28" ht="43.5" customHeight="1" x14ac:dyDescent="0.2">
      <c r="A53" s="883"/>
      <c r="B53" s="867"/>
      <c r="C53" s="865"/>
      <c r="D53" s="867"/>
      <c r="E53" s="869"/>
      <c r="F53" s="871"/>
      <c r="G53" s="863"/>
      <c r="H53" s="222" t="str">
        <f>+IF('9 Mapa Riesgo, Plan Acción'!M54="","",'9 Mapa Riesgo, Plan Acción'!M54)</f>
        <v/>
      </c>
      <c r="I53" s="122" t="str">
        <f>+IF('9 Mapa Riesgo, Plan Acción'!N54="","",'9 Mapa Riesgo, Plan Acción'!N54)</f>
        <v/>
      </c>
      <c r="J53" s="151" t="str">
        <f>+IF('9 Mapa Riesgo, Plan Acción'!O54="","",'9 Mapa Riesgo, Plan Acción'!O54)</f>
        <v/>
      </c>
      <c r="K53" s="151" t="str">
        <f>+IF('9 Mapa Riesgo, Plan Acción'!P54="","",'9 Mapa Riesgo, Plan Acción'!P54)</f>
        <v/>
      </c>
      <c r="L53" s="242" t="str">
        <f>+IF('9 Mapa Riesgo, Plan Acción'!Q54="","",'9 Mapa Riesgo, Plan Acción'!Q54)</f>
        <v/>
      </c>
      <c r="M53" s="152" t="str">
        <f>+IF('9 Mapa Riesgo, Plan Acción'!R54="","",'9 Mapa Riesgo, Plan Acción'!R54)</f>
        <v/>
      </c>
      <c r="N53" s="192"/>
      <c r="O53" s="192"/>
      <c r="S53" s="183"/>
      <c r="T53" s="205"/>
      <c r="U53" s="205"/>
      <c r="V53" s="205"/>
      <c r="W53" s="205"/>
      <c r="X53" s="205"/>
      <c r="Y53" s="205"/>
      <c r="Z53" s="193"/>
      <c r="AA53" s="183"/>
      <c r="AB53" s="183"/>
    </row>
    <row r="54" spans="1:28" ht="43.5" customHeight="1" thickBot="1" x14ac:dyDescent="0.25">
      <c r="A54" s="884"/>
      <c r="B54" s="881"/>
      <c r="C54" s="880"/>
      <c r="D54" s="881"/>
      <c r="E54" s="874"/>
      <c r="F54" s="875"/>
      <c r="G54" s="885"/>
      <c r="H54" s="223" t="str">
        <f>+IF('9 Mapa Riesgo, Plan Acción'!M55="","",'9 Mapa Riesgo, Plan Acción'!M55)</f>
        <v/>
      </c>
      <c r="I54" s="124" t="str">
        <f>+IF('9 Mapa Riesgo, Plan Acción'!N55="","",'9 Mapa Riesgo, Plan Acción'!N55)</f>
        <v/>
      </c>
      <c r="J54" s="229" t="str">
        <f>+IF('9 Mapa Riesgo, Plan Acción'!O55="","",'9 Mapa Riesgo, Plan Acción'!O55)</f>
        <v/>
      </c>
      <c r="K54" s="229" t="str">
        <f>+IF('9 Mapa Riesgo, Plan Acción'!P55="","",'9 Mapa Riesgo, Plan Acción'!P55)</f>
        <v/>
      </c>
      <c r="L54" s="243" t="str">
        <f>+IF('9 Mapa Riesgo, Plan Acción'!Q55="","",'9 Mapa Riesgo, Plan Acción'!Q55)</f>
        <v/>
      </c>
      <c r="M54" s="153" t="str">
        <f>+IF('9 Mapa Riesgo, Plan Acción'!R55="","",'9 Mapa Riesgo, Plan Acción'!R55)</f>
        <v/>
      </c>
      <c r="N54" s="192"/>
      <c r="O54" s="192"/>
      <c r="S54" s="183"/>
      <c r="T54" s="202"/>
      <c r="U54" s="202"/>
      <c r="V54" s="202"/>
      <c r="W54" s="202"/>
      <c r="X54" s="202"/>
      <c r="Y54" s="202"/>
      <c r="Z54" s="193"/>
      <c r="AA54" s="183"/>
      <c r="AB54" s="183"/>
    </row>
    <row r="55" spans="1:28" ht="54" customHeight="1" x14ac:dyDescent="0.2">
      <c r="A55" s="882" t="str">
        <f>'2 Contexto e Identificación'!$A$13</f>
        <v>R4</v>
      </c>
      <c r="B55" s="866" t="str">
        <f>+'2 Contexto e Identificación'!$E$13</f>
        <v>Posibilidad de recibir o solicitar cualquier dádiva o beneficio a nombre propio o de terceros Con el fin de Ceder/Titular un predio sin el cumplimiento de los Requisitos</v>
      </c>
      <c r="C55" s="864" t="s">
        <v>242</v>
      </c>
      <c r="D55" s="866" t="str">
        <f>+IF('6 Valoración Control'!G55="","",'6 Valoración Control'!G55)</f>
        <v>Omitir o pasar por alto algunos requisitos dentro de la visita de caracterización del predio/familia por parte del contrastista que realiza la actividad</v>
      </c>
      <c r="E55" s="868" t="str">
        <f>+'7 Mapa Calor Residual'!$C$12</f>
        <v>Improbable</v>
      </c>
      <c r="F55" s="870" t="str">
        <f>+'7 Mapa Calor Residual'!$D$12</f>
        <v>Menor</v>
      </c>
      <c r="G55" s="862" t="str">
        <f>+'7 Mapa Calor Residual'!$E$12</f>
        <v>Moderado</v>
      </c>
      <c r="H55" s="224" t="str">
        <f>+IF('9 Mapa Riesgo, Plan Acción'!M56="","",'9 Mapa Riesgo, Plan Acción'!M56)</f>
        <v>Reducir_Mitigar</v>
      </c>
      <c r="I55" s="120" t="str">
        <f>+IF('9 Mapa Riesgo, Plan Acción'!N56="","",'9 Mapa Riesgo, Plan Acción'!N56)</f>
        <v xml:space="preserve">
Construir el procedimiento para ser incluido en el Sistema Integrado de Gestión de la entidad con sus respectivos formatos, los cuales serán oficiales y permitirán consignar toda la información de la ejecución del control. Adicionalmente, se realizará acompañamiento a los procesos de titulación de menor impacto por parte del Subsecretario de Hábitat o quien este designe para tal fin de manera trimestral. </v>
      </c>
      <c r="J55" s="227" t="str">
        <f>+IF('9 Mapa Riesgo, Plan Acción'!O56="","",'9 Mapa Riesgo, Plan Acción'!O56)</f>
        <v>Procedimiento incluido en el SIG y el Manual de Procesos y Procedimientos.
Actas de la visita por parte del Subsecretario o su delegado.</v>
      </c>
      <c r="K55" s="227" t="str">
        <f>+IF('9 Mapa Riesgo, Plan Acción'!P56="","",'9 Mapa Riesgo, Plan Acción'!P56)</f>
        <v>Subsecretario de Hábitat</v>
      </c>
      <c r="L55" s="244" t="str">
        <f>+IF('9 Mapa Riesgo, Plan Acción'!Q56="","",'9 Mapa Riesgo, Plan Acción'!Q56)</f>
        <v>Mensual</v>
      </c>
      <c r="M55" s="142" t="str">
        <f>+IF('9 Mapa Riesgo, Plan Acción'!R56="","",'9 Mapa Riesgo, Plan Acción'!R56)</f>
        <v>Un procedimiento de Titulación de Predios incluido en el SIG y el Manual de Procesos y Procedimientos.</v>
      </c>
      <c r="N55" s="192"/>
      <c r="O55" s="192"/>
      <c r="S55" s="183"/>
      <c r="T55" s="202"/>
      <c r="U55" s="202"/>
      <c r="V55" s="202"/>
      <c r="W55" s="202"/>
      <c r="X55" s="202"/>
      <c r="Y55" s="202"/>
      <c r="Z55" s="193"/>
      <c r="AA55" s="183"/>
      <c r="AB55" s="183"/>
    </row>
    <row r="56" spans="1:28" ht="43.5" customHeight="1" x14ac:dyDescent="0.25">
      <c r="A56" s="883"/>
      <c r="B56" s="867"/>
      <c r="C56" s="865"/>
      <c r="D56" s="867"/>
      <c r="E56" s="869"/>
      <c r="F56" s="871"/>
      <c r="G56" s="863"/>
      <c r="H56" s="222" t="str">
        <f>+IF('9 Mapa Riesgo, Plan Acción'!M57="","",'9 Mapa Riesgo, Plan Acción'!M57)</f>
        <v>Reducir_Mitigar</v>
      </c>
      <c r="I56" s="122" t="str">
        <f>+IF('9 Mapa Riesgo, Plan Acción'!N57="","",'9 Mapa Riesgo, Plan Acción'!N57)</f>
        <v xml:space="preserve">
Se realizan visitas aleatorias y periódicas a los predios para constatar y verificar la información que se encuentra en los expedientes administrativos de la entidad.</v>
      </c>
      <c r="J56" s="151" t="str">
        <f>+IF('9 Mapa Riesgo, Plan Acción'!O57="","",'9 Mapa Riesgo, Plan Acción'!O57)</f>
        <v>Actas de Inspección</v>
      </c>
      <c r="K56" s="151" t="str">
        <f>+IF('9 Mapa Riesgo, Plan Acción'!P57="","",'9 Mapa Riesgo, Plan Acción'!P57)</f>
        <v>Subsecretario de Hábitat</v>
      </c>
      <c r="L56" s="242" t="str">
        <f>+IF('9 Mapa Riesgo, Plan Acción'!Q57="","",'9 Mapa Riesgo, Plan Acción'!Q57)</f>
        <v>Mensual</v>
      </c>
      <c r="M56" s="152" t="str">
        <f>+IF('9 Mapa Riesgo, Plan Acción'!R57="","",'9 Mapa Riesgo, Plan Acción'!R57)</f>
        <v># de Actas Inspeccionas y Revisadas.</v>
      </c>
      <c r="N56" s="192"/>
      <c r="O56" s="192"/>
    </row>
    <row r="57" spans="1:28" ht="43.5" customHeight="1" x14ac:dyDescent="0.25">
      <c r="A57" s="883"/>
      <c r="B57" s="867"/>
      <c r="C57" s="865"/>
      <c r="D57" s="867"/>
      <c r="E57" s="869"/>
      <c r="F57" s="871"/>
      <c r="G57" s="863"/>
      <c r="H57" s="222" t="str">
        <f>+IF('9 Mapa Riesgo, Plan Acción'!M58="","",'9 Mapa Riesgo, Plan Acción'!M58)</f>
        <v>Reducir_Mitigar</v>
      </c>
      <c r="I57" s="122" t="str">
        <f>+IF('9 Mapa Riesgo, Plan Acción'!N58="","",'9 Mapa Riesgo, Plan Acción'!N58)</f>
        <v xml:space="preserve">
se verifica la información sumistrada por los usuarios en las solicitudes, a través de las plataformas publicas digitales de registro tales como: El Sistema de Información Geográfica ARCGIS, la ventanilla única de registro, base datos subsidios FONVIVIENDA y en los registros IGAC 1 y 2</v>
      </c>
      <c r="J57" s="151" t="str">
        <f>+IF('9 Mapa Riesgo, Plan Acción'!O58="","",'9 Mapa Riesgo, Plan Acción'!O58)</f>
        <v>Generación y numero de Consultas</v>
      </c>
      <c r="K57" s="151" t="str">
        <f>+IF('9 Mapa Riesgo, Plan Acción'!P58="","",'9 Mapa Riesgo, Plan Acción'!P58)</f>
        <v>Subsecretario de Hábitat</v>
      </c>
      <c r="L57" s="242" t="str">
        <f>+IF('9 Mapa Riesgo, Plan Acción'!Q58="","",'9 Mapa Riesgo, Plan Acción'!Q58)</f>
        <v>Mensual</v>
      </c>
      <c r="M57" s="152" t="str">
        <f>+IF('9 Mapa Riesgo, Plan Acción'!R58="","",'9 Mapa Riesgo, Plan Acción'!R58)</f>
        <v># de Consultas que se Generan.</v>
      </c>
      <c r="N57" s="192"/>
      <c r="O57" s="192"/>
    </row>
    <row r="58" spans="1:28" ht="43.5" customHeight="1" x14ac:dyDescent="0.25">
      <c r="A58" s="883"/>
      <c r="B58" s="867"/>
      <c r="C58" s="865" t="s">
        <v>246</v>
      </c>
      <c r="D58" s="867" t="str">
        <f>+IF('6 Valoración Control'!G58="","",'6 Valoración Control'!G58)</f>
        <v>Omitir o pasar por alto el cumplimiento de requisitos en la revisión técnica y jurídica realizada por parte del área de Titulación de Predios y Legalización de Barrios</v>
      </c>
      <c r="E58" s="869"/>
      <c r="F58" s="871"/>
      <c r="G58" s="863"/>
      <c r="H58" s="222" t="str">
        <f>+IF('9 Mapa Riesgo, Plan Acción'!M59="","",'9 Mapa Riesgo, Plan Acción'!M59)</f>
        <v>Reducir_Mitigar</v>
      </c>
      <c r="I58" s="122" t="str">
        <f>+IF('9 Mapa Riesgo, Plan Acción'!N59="","",'9 Mapa Riesgo, Plan Acción'!N59)</f>
        <v xml:space="preserve">
Se realiza una verificación jurídica y técnico realizada por el area de Titulación de Predios, se remite la información al Despacho de la alcaldesa, para una revisión en segunda instancia y así poder validar o no, la información consignada.</v>
      </c>
      <c r="J58" s="151" t="str">
        <f>+IF('9 Mapa Riesgo, Plan Acción'!O59="","",'9 Mapa Riesgo, Plan Acción'!O59)</f>
        <v>Acto administrativo que contiene las firmas que soportan la Revivisión.</v>
      </c>
      <c r="K58" s="151" t="str">
        <f>+IF('9 Mapa Riesgo, Plan Acción'!P59="","",'9 Mapa Riesgo, Plan Acción'!P59)</f>
        <v>Subsecretario de Hábitat</v>
      </c>
      <c r="L58" s="242" t="str">
        <f>+IF('9 Mapa Riesgo, Plan Acción'!Q59="","",'9 Mapa Riesgo, Plan Acción'!Q59)</f>
        <v>Mensual</v>
      </c>
      <c r="M58" s="152" t="str">
        <f>+IF('9 Mapa Riesgo, Plan Acción'!R59="","",'9 Mapa Riesgo, Plan Acción'!R59)</f>
        <v># de Actos Administrativos Revisados.</v>
      </c>
      <c r="N58" s="192"/>
      <c r="O58" s="192"/>
    </row>
    <row r="59" spans="1:28" ht="45" customHeight="1" x14ac:dyDescent="0.25">
      <c r="A59" s="883"/>
      <c r="B59" s="867"/>
      <c r="C59" s="865"/>
      <c r="D59" s="867"/>
      <c r="E59" s="869"/>
      <c r="F59" s="871"/>
      <c r="G59" s="863"/>
      <c r="H59" s="222" t="str">
        <f>+IF('9 Mapa Riesgo, Plan Acción'!M60="","",'9 Mapa Riesgo, Plan Acción'!M60)</f>
        <v>Reducir_Mitigar</v>
      </c>
      <c r="I59" s="122" t="str">
        <f>+IF('9 Mapa Riesgo, Plan Acción'!N60="","",'9 Mapa Riesgo, Plan Acción'!N60)</f>
        <v xml:space="preserve">
Se hace una verificación por parte de la dirección jurídica distrital para su revisión y visto bueno de los títulos gratuitos de propiedad.</v>
      </c>
      <c r="J59" s="151" t="str">
        <f>+IF('9 Mapa Riesgo, Plan Acción'!O60="","",'9 Mapa Riesgo, Plan Acción'!O60)</f>
        <v>Oficios de Remisión de Expedientes Administrativos.</v>
      </c>
      <c r="K59" s="151" t="str">
        <f>+IF('9 Mapa Riesgo, Plan Acción'!P60="","",'9 Mapa Riesgo, Plan Acción'!P60)</f>
        <v>Subsecretario de Hábitat</v>
      </c>
      <c r="L59" s="242" t="str">
        <f>+IF('9 Mapa Riesgo, Plan Acción'!Q60="","",'9 Mapa Riesgo, Plan Acción'!Q60)</f>
        <v>Mensual</v>
      </c>
      <c r="M59" s="152" t="str">
        <f>+IF('9 Mapa Riesgo, Plan Acción'!R60="","",'9 Mapa Riesgo, Plan Acción'!R60)</f>
        <v># de Oficios de Remisión Verificados.</v>
      </c>
      <c r="N59" s="192"/>
      <c r="O59" s="192"/>
    </row>
    <row r="60" spans="1:28" ht="75.75" customHeight="1" x14ac:dyDescent="0.25">
      <c r="A60" s="883"/>
      <c r="B60" s="867"/>
      <c r="C60" s="865"/>
      <c r="D60" s="867"/>
      <c r="E60" s="869"/>
      <c r="F60" s="871"/>
      <c r="G60" s="863"/>
      <c r="H60" s="222" t="str">
        <f>+IF('9 Mapa Riesgo, Plan Acción'!M61="","",'9 Mapa Riesgo, Plan Acción'!M61)</f>
        <v>Reducir_Mitigar</v>
      </c>
      <c r="I60" s="122" t="str">
        <f>+IF('9 Mapa Riesgo, Plan Acción'!N61="","",'9 Mapa Riesgo, Plan Acción'!N61)</f>
        <v xml:space="preserve">
Dentro del procedimiento se elaboran formatos de verificación, realizados por quienes reciben las solicitudes, los cuales deben ser diligenciados y firmados por personas de planta o contratistas.</v>
      </c>
      <c r="J60" s="151" t="str">
        <f>+IF('9 Mapa Riesgo, Plan Acción'!O61="","",'9 Mapa Riesgo, Plan Acción'!O61)</f>
        <v>Formatos de verificación elaborados por quienes reciben las Solicitudes.</v>
      </c>
      <c r="K60" s="151" t="str">
        <f>+IF('9 Mapa Riesgo, Plan Acción'!P61="","",'9 Mapa Riesgo, Plan Acción'!P61)</f>
        <v>Subsecretario de Hábitat</v>
      </c>
      <c r="L60" s="242" t="str">
        <f>+IF('9 Mapa Riesgo, Plan Acción'!Q61="","",'9 Mapa Riesgo, Plan Acción'!Q61)</f>
        <v>Mensual</v>
      </c>
      <c r="M60" s="152" t="str">
        <f>+IF('9 Mapa Riesgo, Plan Acción'!R61="","",'9 Mapa Riesgo, Plan Acción'!R61)</f>
        <v># de Formatos elaborados y Verificados.</v>
      </c>
      <c r="N60" s="55"/>
      <c r="O60" s="55"/>
      <c r="Q60" s="56"/>
      <c r="R60" s="56"/>
      <c r="S60" s="56"/>
      <c r="T60" s="56"/>
      <c r="U60" s="56"/>
      <c r="V60" s="55"/>
      <c r="W60" s="55"/>
      <c r="X60" s="55"/>
      <c r="Y60" s="55"/>
      <c r="Z60" s="55"/>
    </row>
    <row r="61" spans="1:28" ht="39" customHeight="1" x14ac:dyDescent="0.25">
      <c r="A61" s="883"/>
      <c r="B61" s="867"/>
      <c r="C61" s="865" t="s">
        <v>247</v>
      </c>
      <c r="D61" s="867" t="str">
        <f>+IF('6 Valoración Control'!G61="","",'6 Valoración Control'!G61)</f>
        <v/>
      </c>
      <c r="E61" s="869"/>
      <c r="F61" s="871"/>
      <c r="G61" s="863"/>
      <c r="H61" s="222" t="str">
        <f>+IF('9 Mapa Riesgo, Plan Acción'!M62="","",'9 Mapa Riesgo, Plan Acción'!M62)</f>
        <v/>
      </c>
      <c r="I61" s="122" t="str">
        <f>+IF('9 Mapa Riesgo, Plan Acción'!N62="","",'9 Mapa Riesgo, Plan Acción'!N62)</f>
        <v/>
      </c>
      <c r="J61" s="151" t="str">
        <f>+IF('9 Mapa Riesgo, Plan Acción'!O62="","",'9 Mapa Riesgo, Plan Acción'!O62)</f>
        <v/>
      </c>
      <c r="K61" s="151" t="str">
        <f>+IF('9 Mapa Riesgo, Plan Acción'!P62="","",'9 Mapa Riesgo, Plan Acción'!P62)</f>
        <v/>
      </c>
      <c r="L61" s="242" t="str">
        <f>+IF('9 Mapa Riesgo, Plan Acción'!Q62="","",'9 Mapa Riesgo, Plan Acción'!Q62)</f>
        <v/>
      </c>
      <c r="M61" s="152" t="str">
        <f>+IF('9 Mapa Riesgo, Plan Acción'!R62="","",'9 Mapa Riesgo, Plan Acción'!R62)</f>
        <v/>
      </c>
      <c r="N61" s="55"/>
      <c r="O61" s="55"/>
      <c r="Q61" s="56"/>
      <c r="R61" s="56"/>
      <c r="S61" s="56"/>
      <c r="T61" s="56"/>
      <c r="U61" s="56"/>
      <c r="V61" s="55"/>
      <c r="W61" s="55"/>
      <c r="X61" s="55"/>
      <c r="Y61" s="55"/>
      <c r="Z61" s="55"/>
    </row>
    <row r="62" spans="1:28" ht="19.5" customHeight="1" x14ac:dyDescent="0.25">
      <c r="A62" s="883"/>
      <c r="B62" s="867"/>
      <c r="C62" s="865"/>
      <c r="D62" s="867"/>
      <c r="E62" s="869"/>
      <c r="F62" s="871"/>
      <c r="G62" s="863"/>
      <c r="H62" s="222" t="str">
        <f>+IF('9 Mapa Riesgo, Plan Acción'!M63="","",'9 Mapa Riesgo, Plan Acción'!M63)</f>
        <v/>
      </c>
      <c r="I62" s="122" t="str">
        <f>+IF('9 Mapa Riesgo, Plan Acción'!N63="","",'9 Mapa Riesgo, Plan Acción'!N63)</f>
        <v/>
      </c>
      <c r="J62" s="151" t="str">
        <f>+IF('9 Mapa Riesgo, Plan Acción'!O63="","",'9 Mapa Riesgo, Plan Acción'!O63)</f>
        <v/>
      </c>
      <c r="K62" s="151" t="str">
        <f>+IF('9 Mapa Riesgo, Plan Acción'!P63="","",'9 Mapa Riesgo, Plan Acción'!P63)</f>
        <v/>
      </c>
      <c r="L62" s="242" t="str">
        <f>+IF('9 Mapa Riesgo, Plan Acción'!Q63="","",'9 Mapa Riesgo, Plan Acción'!Q63)</f>
        <v/>
      </c>
      <c r="M62" s="152" t="str">
        <f>+IF('9 Mapa Riesgo, Plan Acción'!R63="","",'9 Mapa Riesgo, Plan Acción'!R63)</f>
        <v/>
      </c>
      <c r="N62" s="55"/>
      <c r="O62" s="55"/>
      <c r="Q62" s="56"/>
      <c r="R62" s="56"/>
      <c r="S62" s="56"/>
      <c r="T62" s="56"/>
      <c r="U62" s="56"/>
      <c r="V62" s="55"/>
      <c r="W62" s="55"/>
      <c r="X62" s="55"/>
      <c r="Y62" s="55"/>
      <c r="Z62" s="55"/>
    </row>
    <row r="63" spans="1:28" ht="19.5" customHeight="1" x14ac:dyDescent="0.25">
      <c r="A63" s="883"/>
      <c r="B63" s="867"/>
      <c r="C63" s="865"/>
      <c r="D63" s="867"/>
      <c r="E63" s="869"/>
      <c r="F63" s="871"/>
      <c r="G63" s="863"/>
      <c r="H63" s="222" t="str">
        <f>+IF('9 Mapa Riesgo, Plan Acción'!M64="","",'9 Mapa Riesgo, Plan Acción'!M64)</f>
        <v/>
      </c>
      <c r="I63" s="122" t="str">
        <f>+IF('9 Mapa Riesgo, Plan Acción'!N64="","",'9 Mapa Riesgo, Plan Acción'!N64)</f>
        <v/>
      </c>
      <c r="J63" s="151" t="str">
        <f>+IF('9 Mapa Riesgo, Plan Acción'!O64="","",'9 Mapa Riesgo, Plan Acción'!O64)</f>
        <v/>
      </c>
      <c r="K63" s="151" t="str">
        <f>+IF('9 Mapa Riesgo, Plan Acción'!P64="","",'9 Mapa Riesgo, Plan Acción'!P64)</f>
        <v/>
      </c>
      <c r="L63" s="242" t="str">
        <f>+IF('9 Mapa Riesgo, Plan Acción'!Q64="","",'9 Mapa Riesgo, Plan Acción'!Q64)</f>
        <v/>
      </c>
      <c r="M63" s="152" t="str">
        <f>+IF('9 Mapa Riesgo, Plan Acción'!R64="","",'9 Mapa Riesgo, Plan Acción'!R64)</f>
        <v/>
      </c>
      <c r="N63" s="55"/>
      <c r="O63" s="55"/>
      <c r="Q63" s="56"/>
      <c r="R63" s="56"/>
      <c r="S63" s="56"/>
      <c r="T63" s="56"/>
      <c r="U63" s="56"/>
      <c r="V63" s="55"/>
      <c r="W63" s="55"/>
      <c r="X63" s="55"/>
      <c r="Y63" s="55"/>
      <c r="Z63" s="55"/>
    </row>
    <row r="64" spans="1:28" ht="19.5" customHeight="1" x14ac:dyDescent="0.25">
      <c r="A64" s="883"/>
      <c r="B64" s="867"/>
      <c r="C64" s="865" t="s">
        <v>248</v>
      </c>
      <c r="D64" s="867" t="str">
        <f>+IF('6 Valoración Control'!G64="","",'6 Valoración Control'!G64)</f>
        <v/>
      </c>
      <c r="E64" s="869"/>
      <c r="F64" s="871"/>
      <c r="G64" s="863"/>
      <c r="H64" s="222" t="str">
        <f>+IF('9 Mapa Riesgo, Plan Acción'!M65="","",'9 Mapa Riesgo, Plan Acción'!M65)</f>
        <v/>
      </c>
      <c r="I64" s="122" t="str">
        <f>+IF('9 Mapa Riesgo, Plan Acción'!N65="","",'9 Mapa Riesgo, Plan Acción'!N65)</f>
        <v/>
      </c>
      <c r="J64" s="151" t="str">
        <f>+IF('9 Mapa Riesgo, Plan Acción'!O65="","",'9 Mapa Riesgo, Plan Acción'!O65)</f>
        <v/>
      </c>
      <c r="K64" s="151" t="str">
        <f>+IF('9 Mapa Riesgo, Plan Acción'!P65="","",'9 Mapa Riesgo, Plan Acción'!P65)</f>
        <v/>
      </c>
      <c r="L64" s="242" t="str">
        <f>+IF('9 Mapa Riesgo, Plan Acción'!Q65="","",'9 Mapa Riesgo, Plan Acción'!Q65)</f>
        <v/>
      </c>
      <c r="M64" s="152" t="str">
        <f>+IF('9 Mapa Riesgo, Plan Acción'!R65="","",'9 Mapa Riesgo, Plan Acción'!R65)</f>
        <v/>
      </c>
      <c r="N64" s="55"/>
      <c r="O64" s="55"/>
      <c r="Q64" s="56"/>
      <c r="R64" s="56"/>
      <c r="S64" s="56"/>
      <c r="T64" s="56"/>
      <c r="U64" s="56"/>
      <c r="V64" s="55"/>
      <c r="W64" s="55"/>
      <c r="X64" s="55"/>
      <c r="Y64" s="55"/>
      <c r="Z64" s="55"/>
    </row>
    <row r="65" spans="1:26" ht="19.5" customHeight="1" x14ac:dyDescent="0.25">
      <c r="A65" s="883"/>
      <c r="B65" s="867"/>
      <c r="C65" s="865"/>
      <c r="D65" s="867"/>
      <c r="E65" s="869"/>
      <c r="F65" s="871"/>
      <c r="G65" s="863"/>
      <c r="H65" s="222" t="str">
        <f>+IF('9 Mapa Riesgo, Plan Acción'!M66="","",'9 Mapa Riesgo, Plan Acción'!M66)</f>
        <v/>
      </c>
      <c r="I65" s="122" t="str">
        <f>+IF('9 Mapa Riesgo, Plan Acción'!N66="","",'9 Mapa Riesgo, Plan Acción'!N66)</f>
        <v/>
      </c>
      <c r="J65" s="151" t="str">
        <f>+IF('9 Mapa Riesgo, Plan Acción'!O66="","",'9 Mapa Riesgo, Plan Acción'!O66)</f>
        <v/>
      </c>
      <c r="K65" s="151" t="str">
        <f>+IF('9 Mapa Riesgo, Plan Acción'!P66="","",'9 Mapa Riesgo, Plan Acción'!P66)</f>
        <v/>
      </c>
      <c r="L65" s="242" t="str">
        <f>+IF('9 Mapa Riesgo, Plan Acción'!Q66="","",'9 Mapa Riesgo, Plan Acción'!Q66)</f>
        <v/>
      </c>
      <c r="M65" s="152" t="str">
        <f>+IF('9 Mapa Riesgo, Plan Acción'!R66="","",'9 Mapa Riesgo, Plan Acción'!R66)</f>
        <v/>
      </c>
      <c r="N65" s="55"/>
      <c r="O65" s="55"/>
      <c r="Q65" s="56"/>
      <c r="R65" s="56"/>
      <c r="S65" s="56"/>
      <c r="T65" s="56"/>
      <c r="U65" s="56"/>
      <c r="V65" s="55"/>
      <c r="W65" s="55"/>
      <c r="X65" s="55"/>
      <c r="Y65" s="55"/>
      <c r="Z65" s="55"/>
    </row>
    <row r="66" spans="1:26" ht="19.5" customHeight="1" x14ac:dyDescent="0.25">
      <c r="A66" s="883"/>
      <c r="B66" s="867"/>
      <c r="C66" s="865"/>
      <c r="D66" s="867"/>
      <c r="E66" s="869"/>
      <c r="F66" s="871"/>
      <c r="G66" s="863"/>
      <c r="H66" s="222" t="str">
        <f>+IF('9 Mapa Riesgo, Plan Acción'!M67="","",'9 Mapa Riesgo, Plan Acción'!M67)</f>
        <v/>
      </c>
      <c r="I66" s="122" t="str">
        <f>+IF('9 Mapa Riesgo, Plan Acción'!N67="","",'9 Mapa Riesgo, Plan Acción'!N67)</f>
        <v/>
      </c>
      <c r="J66" s="151" t="str">
        <f>+IF('9 Mapa Riesgo, Plan Acción'!O67="","",'9 Mapa Riesgo, Plan Acción'!O67)</f>
        <v/>
      </c>
      <c r="K66" s="151" t="str">
        <f>+IF('9 Mapa Riesgo, Plan Acción'!P67="","",'9 Mapa Riesgo, Plan Acción'!P67)</f>
        <v/>
      </c>
      <c r="L66" s="242" t="str">
        <f>+IF('9 Mapa Riesgo, Plan Acción'!Q67="","",'9 Mapa Riesgo, Plan Acción'!Q67)</f>
        <v/>
      </c>
      <c r="M66" s="152" t="str">
        <f>+IF('9 Mapa Riesgo, Plan Acción'!R67="","",'9 Mapa Riesgo, Plan Acción'!R67)</f>
        <v/>
      </c>
      <c r="N66" s="55"/>
      <c r="O66" s="55"/>
      <c r="Q66" s="56"/>
      <c r="R66" s="56"/>
      <c r="S66" s="56"/>
      <c r="T66" s="56"/>
      <c r="U66" s="56"/>
      <c r="V66" s="55"/>
      <c r="W66" s="55"/>
      <c r="X66" s="55"/>
      <c r="Y66" s="55"/>
      <c r="Z66" s="55"/>
    </row>
    <row r="67" spans="1:26" x14ac:dyDescent="0.25">
      <c r="A67" s="883"/>
      <c r="B67" s="867"/>
      <c r="C67" s="865" t="s">
        <v>249</v>
      </c>
      <c r="D67" s="867" t="str">
        <f>+IF('6 Valoración Control'!G67="","",'6 Valoración Control'!G67)</f>
        <v/>
      </c>
      <c r="E67" s="869"/>
      <c r="F67" s="871"/>
      <c r="G67" s="863"/>
      <c r="H67" s="222" t="str">
        <f>+IF('9 Mapa Riesgo, Plan Acción'!M68="","",'9 Mapa Riesgo, Plan Acción'!M68)</f>
        <v/>
      </c>
      <c r="I67" s="122" t="str">
        <f>+IF('9 Mapa Riesgo, Plan Acción'!N68="","",'9 Mapa Riesgo, Plan Acción'!N68)</f>
        <v/>
      </c>
      <c r="J67" s="151" t="str">
        <f>+IF('9 Mapa Riesgo, Plan Acción'!O68="","",'9 Mapa Riesgo, Plan Acción'!O68)</f>
        <v/>
      </c>
      <c r="K67" s="151" t="str">
        <f>+IF('9 Mapa Riesgo, Plan Acción'!P68="","",'9 Mapa Riesgo, Plan Acción'!P68)</f>
        <v/>
      </c>
      <c r="L67" s="242" t="str">
        <f>+IF('9 Mapa Riesgo, Plan Acción'!Q68="","",'9 Mapa Riesgo, Plan Acción'!Q68)</f>
        <v/>
      </c>
      <c r="M67" s="152" t="str">
        <f>+IF('9 Mapa Riesgo, Plan Acción'!R68="","",'9 Mapa Riesgo, Plan Acción'!R68)</f>
        <v/>
      </c>
    </row>
    <row r="68" spans="1:26" x14ac:dyDescent="0.25">
      <c r="A68" s="883"/>
      <c r="B68" s="867"/>
      <c r="C68" s="865"/>
      <c r="D68" s="867"/>
      <c r="E68" s="869"/>
      <c r="F68" s="871"/>
      <c r="G68" s="863"/>
      <c r="H68" s="222" t="str">
        <f>+IF('9 Mapa Riesgo, Plan Acción'!M69="","",'9 Mapa Riesgo, Plan Acción'!M69)</f>
        <v/>
      </c>
      <c r="I68" s="122" t="str">
        <f>+IF('9 Mapa Riesgo, Plan Acción'!N69="","",'9 Mapa Riesgo, Plan Acción'!N69)</f>
        <v/>
      </c>
      <c r="J68" s="151" t="str">
        <f>+IF('9 Mapa Riesgo, Plan Acción'!O69="","",'9 Mapa Riesgo, Plan Acción'!O69)</f>
        <v/>
      </c>
      <c r="K68" s="151" t="str">
        <f>+IF('9 Mapa Riesgo, Plan Acción'!P69="","",'9 Mapa Riesgo, Plan Acción'!P69)</f>
        <v/>
      </c>
      <c r="L68" s="242" t="str">
        <f>+IF('9 Mapa Riesgo, Plan Acción'!Q69="","",'9 Mapa Riesgo, Plan Acción'!Q69)</f>
        <v/>
      </c>
      <c r="M68" s="152" t="str">
        <f>+IF('9 Mapa Riesgo, Plan Acción'!R69="","",'9 Mapa Riesgo, Plan Acción'!R69)</f>
        <v/>
      </c>
    </row>
    <row r="69" spans="1:26" ht="12.75" thickBot="1" x14ac:dyDescent="0.3">
      <c r="A69" s="884"/>
      <c r="B69" s="881"/>
      <c r="C69" s="880"/>
      <c r="D69" s="881"/>
      <c r="E69" s="874"/>
      <c r="F69" s="875"/>
      <c r="G69" s="885"/>
      <c r="H69" s="223" t="str">
        <f>+IF('9 Mapa Riesgo, Plan Acción'!M70="","",'9 Mapa Riesgo, Plan Acción'!M70)</f>
        <v/>
      </c>
      <c r="I69" s="124" t="str">
        <f>+IF('9 Mapa Riesgo, Plan Acción'!N70="","",'9 Mapa Riesgo, Plan Acción'!N70)</f>
        <v/>
      </c>
      <c r="J69" s="229" t="str">
        <f>+IF('9 Mapa Riesgo, Plan Acción'!O70="","",'9 Mapa Riesgo, Plan Acción'!O70)</f>
        <v/>
      </c>
      <c r="K69" s="229" t="str">
        <f>+IF('9 Mapa Riesgo, Plan Acción'!P70="","",'9 Mapa Riesgo, Plan Acción'!P70)</f>
        <v/>
      </c>
      <c r="L69" s="243" t="str">
        <f>+IF('9 Mapa Riesgo, Plan Acción'!Q70="","",'9 Mapa Riesgo, Plan Acción'!Q70)</f>
        <v/>
      </c>
      <c r="M69" s="153" t="str">
        <f>+IF('9 Mapa Riesgo, Plan Acción'!R70="","",'9 Mapa Riesgo, Plan Acción'!R70)</f>
        <v/>
      </c>
    </row>
    <row r="70" spans="1:26" ht="120" x14ac:dyDescent="0.25">
      <c r="A70" s="882" t="str">
        <f>'2 Contexto e Identificación'!$A$14</f>
        <v>R5</v>
      </c>
      <c r="B70" s="866" t="str">
        <f>+'2 Contexto e Identificación'!$E$14</f>
        <v>Posibilidad de recibir o solicitar cualquier dádiva o beneficio a nombre propio o de terceros Para ingresar un funcionario que no haya sido nombrado y no se encuentre posesionado</v>
      </c>
      <c r="C70" s="864" t="s">
        <v>242</v>
      </c>
      <c r="D70" s="866" t="str">
        <f>+IF('6 Valoración Control'!G70="","",'6 Valoración Control'!G70)</f>
        <v>Recepción de documentación falsa por parte de la persona que sería nombrada en la entidad, la cual no es verificada por parte del personal que la recibe</v>
      </c>
      <c r="E70" s="868" t="str">
        <f>+'7 Mapa Calor Residual'!$C$13</f>
        <v>Rara Vez</v>
      </c>
      <c r="F70" s="870" t="str">
        <f>+'7 Mapa Calor Residual'!$D$13</f>
        <v>Moderado</v>
      </c>
      <c r="G70" s="862" t="str">
        <f>+'7 Mapa Calor Residual'!$E$13</f>
        <v>Moderado</v>
      </c>
      <c r="H70" s="224" t="str">
        <f>+IF('9 Mapa Riesgo, Plan Acción'!M71="","",'9 Mapa Riesgo, Plan Acción'!M71)</f>
        <v>Reducir_Mitigar</v>
      </c>
      <c r="I70" s="120" t="str">
        <f>+IF('9 Mapa Riesgo, Plan Acción'!N71="","",'9 Mapa Riesgo, Plan Acción'!N71)</f>
        <v>Se habilitará un correo electrónico institucional destinado exclusivamente a la recepción de documentación de los candidatos a ser nombrados a través del cual se dará la respuesta oficial sobre el cumplimiento o no de los requisitos establecidos. Este correo permitirá contar con la trazabilidad del proceso y verificar la documentación que entrega la persona que adelanta el trámite.</v>
      </c>
      <c r="J70" s="227" t="str">
        <f>+IF('9 Mapa Riesgo, Plan Acción'!O71="","",'9 Mapa Riesgo, Plan Acción'!O71)</f>
        <v>Correo electrónico institucional para recepción y trámite de documentación en funcionamiento</v>
      </c>
      <c r="K70" s="227" t="str">
        <f>+IF('9 Mapa Riesgo, Plan Acción'!P71="","",'9 Mapa Riesgo, Plan Acción'!P71)</f>
        <v>Director de Capital Humano</v>
      </c>
      <c r="L70" s="244" t="str">
        <f>+IF('9 Mapa Riesgo, Plan Acción'!Q71="","",'9 Mapa Riesgo, Plan Acción'!Q71)</f>
        <v>Mensual</v>
      </c>
      <c r="M70" s="142" t="str">
        <f>+IF('9 Mapa Riesgo, Plan Acción'!R71="","",'9 Mapa Riesgo, Plan Acción'!R71)</f>
        <v># de correos de recepción de documentación / # de verificaciones efectuadas * 100</v>
      </c>
    </row>
    <row r="71" spans="1:26" x14ac:dyDescent="0.25">
      <c r="A71" s="883"/>
      <c r="B71" s="867"/>
      <c r="C71" s="865"/>
      <c r="D71" s="867"/>
      <c r="E71" s="869"/>
      <c r="F71" s="871"/>
      <c r="G71" s="863"/>
      <c r="H71" s="222" t="str">
        <f>+IF('9 Mapa Riesgo, Plan Acción'!M72="","",'9 Mapa Riesgo, Plan Acción'!M72)</f>
        <v/>
      </c>
      <c r="I71" s="122" t="str">
        <f>+IF('9 Mapa Riesgo, Plan Acción'!N72="","",'9 Mapa Riesgo, Plan Acción'!N72)</f>
        <v/>
      </c>
      <c r="J71" s="151" t="str">
        <f>+IF('9 Mapa Riesgo, Plan Acción'!O72="","",'9 Mapa Riesgo, Plan Acción'!O72)</f>
        <v/>
      </c>
      <c r="K71" s="151" t="str">
        <f>+IF('9 Mapa Riesgo, Plan Acción'!P72="","",'9 Mapa Riesgo, Plan Acción'!P72)</f>
        <v/>
      </c>
      <c r="L71" s="242" t="str">
        <f>+IF('9 Mapa Riesgo, Plan Acción'!Q72="","",'9 Mapa Riesgo, Plan Acción'!Q72)</f>
        <v/>
      </c>
      <c r="M71" s="152" t="str">
        <f>+IF('9 Mapa Riesgo, Plan Acción'!R72="","",'9 Mapa Riesgo, Plan Acción'!R72)</f>
        <v/>
      </c>
    </row>
    <row r="72" spans="1:26" x14ac:dyDescent="0.25">
      <c r="A72" s="883"/>
      <c r="B72" s="867"/>
      <c r="C72" s="865"/>
      <c r="D72" s="867"/>
      <c r="E72" s="869"/>
      <c r="F72" s="871"/>
      <c r="G72" s="863"/>
      <c r="H72" s="222" t="str">
        <f>+IF('9 Mapa Riesgo, Plan Acción'!M73="","",'9 Mapa Riesgo, Plan Acción'!M73)</f>
        <v/>
      </c>
      <c r="I72" s="122" t="str">
        <f>+IF('9 Mapa Riesgo, Plan Acción'!N73="","",'9 Mapa Riesgo, Plan Acción'!N73)</f>
        <v/>
      </c>
      <c r="J72" s="151" t="str">
        <f>+IF('9 Mapa Riesgo, Plan Acción'!O73="","",'9 Mapa Riesgo, Plan Acción'!O73)</f>
        <v/>
      </c>
      <c r="K72" s="151" t="str">
        <f>+IF('9 Mapa Riesgo, Plan Acción'!P73="","",'9 Mapa Riesgo, Plan Acción'!P73)</f>
        <v/>
      </c>
      <c r="L72" s="242" t="str">
        <f>+IF('9 Mapa Riesgo, Plan Acción'!Q73="","",'9 Mapa Riesgo, Plan Acción'!Q73)</f>
        <v/>
      </c>
      <c r="M72" s="152" t="str">
        <f>+IF('9 Mapa Riesgo, Plan Acción'!R73="","",'9 Mapa Riesgo, Plan Acción'!R73)</f>
        <v/>
      </c>
    </row>
    <row r="73" spans="1:26" x14ac:dyDescent="0.25">
      <c r="A73" s="883"/>
      <c r="B73" s="867"/>
      <c r="C73" s="865" t="s">
        <v>246</v>
      </c>
      <c r="D73" s="867" t="str">
        <f>+IF('6 Valoración Control'!G73="","",'6 Valoración Control'!G73)</f>
        <v/>
      </c>
      <c r="E73" s="869"/>
      <c r="F73" s="871"/>
      <c r="G73" s="863"/>
      <c r="H73" s="222" t="str">
        <f>+IF('9 Mapa Riesgo, Plan Acción'!M74="","",'9 Mapa Riesgo, Plan Acción'!M74)</f>
        <v/>
      </c>
      <c r="I73" s="122" t="str">
        <f>+IF('9 Mapa Riesgo, Plan Acción'!N74="","",'9 Mapa Riesgo, Plan Acción'!N74)</f>
        <v/>
      </c>
      <c r="J73" s="151" t="str">
        <f>+IF('9 Mapa Riesgo, Plan Acción'!O74="","",'9 Mapa Riesgo, Plan Acción'!O74)</f>
        <v/>
      </c>
      <c r="K73" s="151" t="str">
        <f>+IF('9 Mapa Riesgo, Plan Acción'!P74="","",'9 Mapa Riesgo, Plan Acción'!P74)</f>
        <v/>
      </c>
      <c r="L73" s="242" t="str">
        <f>+IF('9 Mapa Riesgo, Plan Acción'!Q74="","",'9 Mapa Riesgo, Plan Acción'!Q74)</f>
        <v/>
      </c>
      <c r="M73" s="152" t="str">
        <f>+IF('9 Mapa Riesgo, Plan Acción'!R74="","",'9 Mapa Riesgo, Plan Acción'!R74)</f>
        <v/>
      </c>
    </row>
    <row r="74" spans="1:26" x14ac:dyDescent="0.25">
      <c r="A74" s="883"/>
      <c r="B74" s="867"/>
      <c r="C74" s="865"/>
      <c r="D74" s="867"/>
      <c r="E74" s="869"/>
      <c r="F74" s="871"/>
      <c r="G74" s="863"/>
      <c r="H74" s="222" t="str">
        <f>+IF('9 Mapa Riesgo, Plan Acción'!M75="","",'9 Mapa Riesgo, Plan Acción'!M75)</f>
        <v/>
      </c>
      <c r="I74" s="122" t="str">
        <f>+IF('9 Mapa Riesgo, Plan Acción'!N75="","",'9 Mapa Riesgo, Plan Acción'!N75)</f>
        <v/>
      </c>
      <c r="J74" s="151" t="str">
        <f>+IF('9 Mapa Riesgo, Plan Acción'!O75="","",'9 Mapa Riesgo, Plan Acción'!O75)</f>
        <v/>
      </c>
      <c r="K74" s="151" t="str">
        <f>+IF('9 Mapa Riesgo, Plan Acción'!P75="","",'9 Mapa Riesgo, Plan Acción'!P75)</f>
        <v/>
      </c>
      <c r="L74" s="242" t="str">
        <f>+IF('9 Mapa Riesgo, Plan Acción'!Q75="","",'9 Mapa Riesgo, Plan Acción'!Q75)</f>
        <v/>
      </c>
      <c r="M74" s="152" t="str">
        <f>+IF('9 Mapa Riesgo, Plan Acción'!R75="","",'9 Mapa Riesgo, Plan Acción'!R75)</f>
        <v/>
      </c>
    </row>
    <row r="75" spans="1:26" x14ac:dyDescent="0.25">
      <c r="A75" s="883"/>
      <c r="B75" s="867"/>
      <c r="C75" s="865"/>
      <c r="D75" s="867"/>
      <c r="E75" s="869"/>
      <c r="F75" s="871"/>
      <c r="G75" s="863"/>
      <c r="H75" s="222" t="str">
        <f>+IF('9 Mapa Riesgo, Plan Acción'!M76="","",'9 Mapa Riesgo, Plan Acción'!M76)</f>
        <v/>
      </c>
      <c r="I75" s="122" t="str">
        <f>+IF('9 Mapa Riesgo, Plan Acción'!N76="","",'9 Mapa Riesgo, Plan Acción'!N76)</f>
        <v/>
      </c>
      <c r="J75" s="151" t="str">
        <f>+IF('9 Mapa Riesgo, Plan Acción'!O76="","",'9 Mapa Riesgo, Plan Acción'!O76)</f>
        <v/>
      </c>
      <c r="K75" s="151" t="str">
        <f>+IF('9 Mapa Riesgo, Plan Acción'!P76="","",'9 Mapa Riesgo, Plan Acción'!P76)</f>
        <v/>
      </c>
      <c r="L75" s="242" t="str">
        <f>+IF('9 Mapa Riesgo, Plan Acción'!Q76="","",'9 Mapa Riesgo, Plan Acción'!Q76)</f>
        <v/>
      </c>
      <c r="M75" s="152" t="str">
        <f>+IF('9 Mapa Riesgo, Plan Acción'!R76="","",'9 Mapa Riesgo, Plan Acción'!R76)</f>
        <v/>
      </c>
    </row>
    <row r="76" spans="1:26" x14ac:dyDescent="0.25">
      <c r="A76" s="883"/>
      <c r="B76" s="867"/>
      <c r="C76" s="865" t="s">
        <v>247</v>
      </c>
      <c r="D76" s="867" t="str">
        <f>+IF('6 Valoración Control'!G76="","",'6 Valoración Control'!G76)</f>
        <v/>
      </c>
      <c r="E76" s="869"/>
      <c r="F76" s="871"/>
      <c r="G76" s="863"/>
      <c r="H76" s="222" t="str">
        <f>+IF('9 Mapa Riesgo, Plan Acción'!M77="","",'9 Mapa Riesgo, Plan Acción'!M77)</f>
        <v/>
      </c>
      <c r="I76" s="122" t="str">
        <f>+IF('9 Mapa Riesgo, Plan Acción'!N77="","",'9 Mapa Riesgo, Plan Acción'!N77)</f>
        <v/>
      </c>
      <c r="J76" s="151" t="str">
        <f>+IF('9 Mapa Riesgo, Plan Acción'!O77="","",'9 Mapa Riesgo, Plan Acción'!O77)</f>
        <v/>
      </c>
      <c r="K76" s="151" t="str">
        <f>+IF('9 Mapa Riesgo, Plan Acción'!P77="","",'9 Mapa Riesgo, Plan Acción'!P77)</f>
        <v/>
      </c>
      <c r="L76" s="242" t="str">
        <f>+IF('9 Mapa Riesgo, Plan Acción'!Q77="","",'9 Mapa Riesgo, Plan Acción'!Q77)</f>
        <v/>
      </c>
      <c r="M76" s="152" t="str">
        <f>+IF('9 Mapa Riesgo, Plan Acción'!R77="","",'9 Mapa Riesgo, Plan Acción'!R77)</f>
        <v/>
      </c>
    </row>
    <row r="77" spans="1:26" x14ac:dyDescent="0.25">
      <c r="A77" s="883"/>
      <c r="B77" s="867"/>
      <c r="C77" s="865"/>
      <c r="D77" s="867"/>
      <c r="E77" s="869"/>
      <c r="F77" s="871"/>
      <c r="G77" s="863"/>
      <c r="H77" s="222" t="str">
        <f>+IF('9 Mapa Riesgo, Plan Acción'!M78="","",'9 Mapa Riesgo, Plan Acción'!M78)</f>
        <v/>
      </c>
      <c r="I77" s="122" t="str">
        <f>+IF('9 Mapa Riesgo, Plan Acción'!N78="","",'9 Mapa Riesgo, Plan Acción'!N78)</f>
        <v/>
      </c>
      <c r="J77" s="151" t="str">
        <f>+IF('9 Mapa Riesgo, Plan Acción'!O78="","",'9 Mapa Riesgo, Plan Acción'!O78)</f>
        <v/>
      </c>
      <c r="K77" s="151" t="str">
        <f>+IF('9 Mapa Riesgo, Plan Acción'!P78="","",'9 Mapa Riesgo, Plan Acción'!P78)</f>
        <v/>
      </c>
      <c r="L77" s="242" t="str">
        <f>+IF('9 Mapa Riesgo, Plan Acción'!Q78="","",'9 Mapa Riesgo, Plan Acción'!Q78)</f>
        <v/>
      </c>
      <c r="M77" s="152" t="str">
        <f>+IF('9 Mapa Riesgo, Plan Acción'!R78="","",'9 Mapa Riesgo, Plan Acción'!R78)</f>
        <v/>
      </c>
    </row>
    <row r="78" spans="1:26" x14ac:dyDescent="0.25">
      <c r="A78" s="883"/>
      <c r="B78" s="867"/>
      <c r="C78" s="865"/>
      <c r="D78" s="867"/>
      <c r="E78" s="869"/>
      <c r="F78" s="871"/>
      <c r="G78" s="863"/>
      <c r="H78" s="222" t="str">
        <f>+IF('9 Mapa Riesgo, Plan Acción'!M79="","",'9 Mapa Riesgo, Plan Acción'!M79)</f>
        <v/>
      </c>
      <c r="I78" s="122" t="str">
        <f>+IF('9 Mapa Riesgo, Plan Acción'!N79="","",'9 Mapa Riesgo, Plan Acción'!N79)</f>
        <v/>
      </c>
      <c r="J78" s="151" t="str">
        <f>+IF('9 Mapa Riesgo, Plan Acción'!O79="","",'9 Mapa Riesgo, Plan Acción'!O79)</f>
        <v/>
      </c>
      <c r="K78" s="151" t="str">
        <f>+IF('9 Mapa Riesgo, Plan Acción'!P79="","",'9 Mapa Riesgo, Plan Acción'!P79)</f>
        <v/>
      </c>
      <c r="L78" s="242" t="str">
        <f>+IF('9 Mapa Riesgo, Plan Acción'!Q79="","",'9 Mapa Riesgo, Plan Acción'!Q79)</f>
        <v/>
      </c>
      <c r="M78" s="152" t="str">
        <f>+IF('9 Mapa Riesgo, Plan Acción'!R79="","",'9 Mapa Riesgo, Plan Acción'!R79)</f>
        <v/>
      </c>
    </row>
    <row r="79" spans="1:26" x14ac:dyDescent="0.25">
      <c r="A79" s="883"/>
      <c r="B79" s="867"/>
      <c r="C79" s="865" t="s">
        <v>248</v>
      </c>
      <c r="D79" s="867" t="str">
        <f>+IF('6 Valoración Control'!G79="","",'6 Valoración Control'!G79)</f>
        <v/>
      </c>
      <c r="E79" s="869"/>
      <c r="F79" s="871"/>
      <c r="G79" s="863"/>
      <c r="H79" s="222" t="str">
        <f>+IF('9 Mapa Riesgo, Plan Acción'!M80="","",'9 Mapa Riesgo, Plan Acción'!M80)</f>
        <v/>
      </c>
      <c r="I79" s="122" t="str">
        <f>+IF('9 Mapa Riesgo, Plan Acción'!N80="","",'9 Mapa Riesgo, Plan Acción'!N80)</f>
        <v/>
      </c>
      <c r="J79" s="151" t="str">
        <f>+IF('9 Mapa Riesgo, Plan Acción'!O80="","",'9 Mapa Riesgo, Plan Acción'!O80)</f>
        <v/>
      </c>
      <c r="K79" s="151" t="str">
        <f>+IF('9 Mapa Riesgo, Plan Acción'!P80="","",'9 Mapa Riesgo, Plan Acción'!P80)</f>
        <v/>
      </c>
      <c r="L79" s="242" t="str">
        <f>+IF('9 Mapa Riesgo, Plan Acción'!Q80="","",'9 Mapa Riesgo, Plan Acción'!Q80)</f>
        <v/>
      </c>
      <c r="M79" s="152" t="str">
        <f>+IF('9 Mapa Riesgo, Plan Acción'!R80="","",'9 Mapa Riesgo, Plan Acción'!R80)</f>
        <v/>
      </c>
    </row>
    <row r="80" spans="1:26" s="56" customFormat="1" x14ac:dyDescent="0.25">
      <c r="A80" s="883"/>
      <c r="B80" s="867"/>
      <c r="C80" s="865"/>
      <c r="D80" s="867"/>
      <c r="E80" s="869"/>
      <c r="F80" s="871"/>
      <c r="G80" s="863"/>
      <c r="H80" s="222" t="str">
        <f>+IF('9 Mapa Riesgo, Plan Acción'!M81="","",'9 Mapa Riesgo, Plan Acción'!M81)</f>
        <v/>
      </c>
      <c r="I80" s="122" t="str">
        <f>+IF('9 Mapa Riesgo, Plan Acción'!N81="","",'9 Mapa Riesgo, Plan Acción'!N81)</f>
        <v/>
      </c>
      <c r="J80" s="151" t="str">
        <f>+IF('9 Mapa Riesgo, Plan Acción'!O81="","",'9 Mapa Riesgo, Plan Acción'!O81)</f>
        <v/>
      </c>
      <c r="K80" s="151" t="str">
        <f>+IF('9 Mapa Riesgo, Plan Acción'!P81="","",'9 Mapa Riesgo, Plan Acción'!P81)</f>
        <v/>
      </c>
      <c r="L80" s="242" t="str">
        <f>+IF('9 Mapa Riesgo, Plan Acción'!Q81="","",'9 Mapa Riesgo, Plan Acción'!Q81)</f>
        <v/>
      </c>
      <c r="M80" s="152" t="str">
        <f>+IF('9 Mapa Riesgo, Plan Acción'!R81="","",'9 Mapa Riesgo, Plan Acción'!R81)</f>
        <v/>
      </c>
      <c r="P80" s="55"/>
      <c r="Q80" s="55"/>
      <c r="R80" s="55"/>
      <c r="S80" s="55"/>
      <c r="T80" s="55"/>
      <c r="U80" s="55"/>
    </row>
    <row r="81" spans="1:21" s="56" customFormat="1" x14ac:dyDescent="0.25">
      <c r="A81" s="883"/>
      <c r="B81" s="867"/>
      <c r="C81" s="865"/>
      <c r="D81" s="867"/>
      <c r="E81" s="869"/>
      <c r="F81" s="871"/>
      <c r="G81" s="863"/>
      <c r="H81" s="222" t="str">
        <f>+IF('9 Mapa Riesgo, Plan Acción'!M82="","",'9 Mapa Riesgo, Plan Acción'!M82)</f>
        <v/>
      </c>
      <c r="I81" s="122" t="str">
        <f>+IF('9 Mapa Riesgo, Plan Acción'!N82="","",'9 Mapa Riesgo, Plan Acción'!N82)</f>
        <v/>
      </c>
      <c r="J81" s="151" t="str">
        <f>+IF('9 Mapa Riesgo, Plan Acción'!O82="","",'9 Mapa Riesgo, Plan Acción'!O82)</f>
        <v/>
      </c>
      <c r="K81" s="151" t="str">
        <f>+IF('9 Mapa Riesgo, Plan Acción'!P82="","",'9 Mapa Riesgo, Plan Acción'!P82)</f>
        <v/>
      </c>
      <c r="L81" s="242" t="str">
        <f>+IF('9 Mapa Riesgo, Plan Acción'!Q82="","",'9 Mapa Riesgo, Plan Acción'!Q82)</f>
        <v/>
      </c>
      <c r="M81" s="152" t="str">
        <f>+IF('9 Mapa Riesgo, Plan Acción'!R82="","",'9 Mapa Riesgo, Plan Acción'!R82)</f>
        <v/>
      </c>
      <c r="P81" s="55"/>
      <c r="Q81" s="55"/>
      <c r="R81" s="55"/>
      <c r="S81" s="55"/>
      <c r="T81" s="55"/>
      <c r="U81" s="55"/>
    </row>
    <row r="82" spans="1:21" s="56" customFormat="1" x14ac:dyDescent="0.25">
      <c r="A82" s="883"/>
      <c r="B82" s="867"/>
      <c r="C82" s="865" t="s">
        <v>249</v>
      </c>
      <c r="D82" s="867" t="str">
        <f>+IF('6 Valoración Control'!G82="","",'6 Valoración Control'!G82)</f>
        <v/>
      </c>
      <c r="E82" s="869"/>
      <c r="F82" s="871"/>
      <c r="G82" s="863"/>
      <c r="H82" s="222" t="str">
        <f>+IF('9 Mapa Riesgo, Plan Acción'!M83="","",'9 Mapa Riesgo, Plan Acción'!M83)</f>
        <v/>
      </c>
      <c r="I82" s="122" t="str">
        <f>+IF('9 Mapa Riesgo, Plan Acción'!N83="","",'9 Mapa Riesgo, Plan Acción'!N83)</f>
        <v/>
      </c>
      <c r="J82" s="151" t="str">
        <f>+IF('9 Mapa Riesgo, Plan Acción'!O83="","",'9 Mapa Riesgo, Plan Acción'!O83)</f>
        <v/>
      </c>
      <c r="K82" s="151" t="str">
        <f>+IF('9 Mapa Riesgo, Plan Acción'!P83="","",'9 Mapa Riesgo, Plan Acción'!P83)</f>
        <v/>
      </c>
      <c r="L82" s="242" t="str">
        <f>+IF('9 Mapa Riesgo, Plan Acción'!Q83="","",'9 Mapa Riesgo, Plan Acción'!Q83)</f>
        <v/>
      </c>
      <c r="M82" s="152" t="str">
        <f>+IF('9 Mapa Riesgo, Plan Acción'!R83="","",'9 Mapa Riesgo, Plan Acción'!R83)</f>
        <v/>
      </c>
      <c r="P82" s="55"/>
      <c r="Q82" s="55"/>
      <c r="R82" s="55"/>
      <c r="S82" s="55"/>
      <c r="T82" s="55"/>
      <c r="U82" s="55"/>
    </row>
    <row r="83" spans="1:21" s="56" customFormat="1" x14ac:dyDescent="0.25">
      <c r="A83" s="883"/>
      <c r="B83" s="867"/>
      <c r="C83" s="865"/>
      <c r="D83" s="867"/>
      <c r="E83" s="869"/>
      <c r="F83" s="871"/>
      <c r="G83" s="863"/>
      <c r="H83" s="222" t="str">
        <f>+IF('9 Mapa Riesgo, Plan Acción'!M84="","",'9 Mapa Riesgo, Plan Acción'!M84)</f>
        <v/>
      </c>
      <c r="I83" s="122" t="str">
        <f>+IF('9 Mapa Riesgo, Plan Acción'!N84="","",'9 Mapa Riesgo, Plan Acción'!N84)</f>
        <v/>
      </c>
      <c r="J83" s="151" t="str">
        <f>+IF('9 Mapa Riesgo, Plan Acción'!O84="","",'9 Mapa Riesgo, Plan Acción'!O84)</f>
        <v/>
      </c>
      <c r="K83" s="151" t="str">
        <f>+IF('9 Mapa Riesgo, Plan Acción'!P84="","",'9 Mapa Riesgo, Plan Acción'!P84)</f>
        <v/>
      </c>
      <c r="L83" s="242" t="str">
        <f>+IF('9 Mapa Riesgo, Plan Acción'!Q84="","",'9 Mapa Riesgo, Plan Acción'!Q84)</f>
        <v/>
      </c>
      <c r="M83" s="152" t="str">
        <f>+IF('9 Mapa Riesgo, Plan Acción'!R84="","",'9 Mapa Riesgo, Plan Acción'!R84)</f>
        <v/>
      </c>
      <c r="P83" s="55"/>
      <c r="Q83" s="55"/>
      <c r="R83" s="55"/>
      <c r="S83" s="55"/>
      <c r="T83" s="55"/>
      <c r="U83" s="55"/>
    </row>
    <row r="84" spans="1:21" s="56" customFormat="1" ht="12.75" thickBot="1" x14ac:dyDescent="0.3">
      <c r="A84" s="884"/>
      <c r="B84" s="881"/>
      <c r="C84" s="880"/>
      <c r="D84" s="881"/>
      <c r="E84" s="874"/>
      <c r="F84" s="875"/>
      <c r="G84" s="885"/>
      <c r="H84" s="223" t="str">
        <f>+IF('9 Mapa Riesgo, Plan Acción'!M85="","",'9 Mapa Riesgo, Plan Acción'!M85)</f>
        <v/>
      </c>
      <c r="I84" s="124" t="str">
        <f>+IF('9 Mapa Riesgo, Plan Acción'!N85="","",'9 Mapa Riesgo, Plan Acción'!N85)</f>
        <v/>
      </c>
      <c r="J84" s="229" t="str">
        <f>+IF('9 Mapa Riesgo, Plan Acción'!O85="","",'9 Mapa Riesgo, Plan Acción'!O85)</f>
        <v/>
      </c>
      <c r="K84" s="229" t="str">
        <f>+IF('9 Mapa Riesgo, Plan Acción'!P85="","",'9 Mapa Riesgo, Plan Acción'!P85)</f>
        <v/>
      </c>
      <c r="L84" s="243" t="str">
        <f>+IF('9 Mapa Riesgo, Plan Acción'!Q85="","",'9 Mapa Riesgo, Plan Acción'!Q85)</f>
        <v/>
      </c>
      <c r="M84" s="153" t="str">
        <f>+IF('9 Mapa Riesgo, Plan Acción'!R85="","",'9 Mapa Riesgo, Plan Acción'!R85)</f>
        <v/>
      </c>
      <c r="P84" s="55"/>
      <c r="Q84" s="55"/>
      <c r="R84" s="55"/>
      <c r="S84" s="55"/>
      <c r="T84" s="55"/>
      <c r="U84" s="55"/>
    </row>
    <row r="85" spans="1:21" s="56" customFormat="1" ht="120" x14ac:dyDescent="0.25">
      <c r="A85" s="882" t="str">
        <f>'2 Contexto e Identificación'!$A$15</f>
        <v>R6</v>
      </c>
      <c r="B85" s="866" t="str">
        <f>+'2 Contexto e Identificación'!$E$15</f>
        <v>Posibilidad de recibir o solicitar cualquier dádiva o beneficio a nombre propio o de terceros Con el fin de  realizar un nombramiento</v>
      </c>
      <c r="C85" s="864" t="s">
        <v>242</v>
      </c>
      <c r="D85" s="866" t="str">
        <f>+IF('6 Valoración Control'!G85="","",'6 Valoración Control'!G85)</f>
        <v>Recepción de documentación falsa por parte de la persona que sería nombrada en la entidad, la cual no es verificada por parte del personal que la recibe</v>
      </c>
      <c r="E85" s="868" t="str">
        <f>+'7 Mapa Calor Residual'!$C$14</f>
        <v>Rara Vez</v>
      </c>
      <c r="F85" s="870" t="str">
        <f>+'7 Mapa Calor Residual'!$D$14</f>
        <v>Moderado</v>
      </c>
      <c r="G85" s="862" t="str">
        <f>+'7 Mapa Calor Residual'!$E$14</f>
        <v>Moderado</v>
      </c>
      <c r="H85" s="224" t="str">
        <f>+IF('9 Mapa Riesgo, Plan Acción'!M86="","",'9 Mapa Riesgo, Plan Acción'!M86)</f>
        <v>Reducir_Mitigar</v>
      </c>
      <c r="I85" s="120" t="str">
        <f>+IF('9 Mapa Riesgo, Plan Acción'!N86="","",'9 Mapa Riesgo, Plan Acción'!N86)</f>
        <v>Se habilitará un correo electrónico institucional destinado exclusivamente a la recepción de documentación de los candidatos a ser nombrados a través del cual se dará la respuesta oficial sobre el cumplimiento o no de los requisitos establecidos. Este correo permitirá contar con la trazabilidad del proceso y verificar la documentación que entrega la persona que adelanta el trámite.</v>
      </c>
      <c r="J85" s="227" t="str">
        <f>+IF('9 Mapa Riesgo, Plan Acción'!O86="","",'9 Mapa Riesgo, Plan Acción'!O86)</f>
        <v>Correo electrónico institucional para recepción y trámite de documentación en funcionamiento</v>
      </c>
      <c r="K85" s="227" t="str">
        <f>+IF('9 Mapa Riesgo, Plan Acción'!P86="","",'9 Mapa Riesgo, Plan Acción'!P86)</f>
        <v>Director de Capital Humano</v>
      </c>
      <c r="L85" s="244" t="str">
        <f>+IF('9 Mapa Riesgo, Plan Acción'!Q86="","",'9 Mapa Riesgo, Plan Acción'!Q86)</f>
        <v>Mensual</v>
      </c>
      <c r="M85" s="142" t="str">
        <f>+IF('9 Mapa Riesgo, Plan Acción'!R86="","",'9 Mapa Riesgo, Plan Acción'!R86)</f>
        <v># de correos de recepción de documentación / # de verificaciones efectuadas * 100</v>
      </c>
      <c r="P85" s="55"/>
      <c r="Q85" s="55"/>
      <c r="R85" s="55"/>
      <c r="S85" s="55"/>
      <c r="T85" s="55"/>
      <c r="U85" s="55"/>
    </row>
    <row r="86" spans="1:21" s="56" customFormat="1" x14ac:dyDescent="0.25">
      <c r="A86" s="883"/>
      <c r="B86" s="867"/>
      <c r="C86" s="865"/>
      <c r="D86" s="867"/>
      <c r="E86" s="869"/>
      <c r="F86" s="871"/>
      <c r="G86" s="863"/>
      <c r="H86" s="222" t="str">
        <f>+IF('9 Mapa Riesgo, Plan Acción'!M87="","",'9 Mapa Riesgo, Plan Acción'!M87)</f>
        <v/>
      </c>
      <c r="I86" s="122" t="str">
        <f>+IF('9 Mapa Riesgo, Plan Acción'!N87="","",'9 Mapa Riesgo, Plan Acción'!N87)</f>
        <v/>
      </c>
      <c r="J86" s="151" t="str">
        <f>+IF('9 Mapa Riesgo, Plan Acción'!O87="","",'9 Mapa Riesgo, Plan Acción'!O87)</f>
        <v/>
      </c>
      <c r="K86" s="151" t="str">
        <f>+IF('9 Mapa Riesgo, Plan Acción'!P87="","",'9 Mapa Riesgo, Plan Acción'!P87)</f>
        <v/>
      </c>
      <c r="L86" s="242" t="str">
        <f>+IF('9 Mapa Riesgo, Plan Acción'!Q87="","",'9 Mapa Riesgo, Plan Acción'!Q87)</f>
        <v/>
      </c>
      <c r="M86" s="152" t="str">
        <f>+IF('9 Mapa Riesgo, Plan Acción'!R87="","",'9 Mapa Riesgo, Plan Acción'!R87)</f>
        <v/>
      </c>
      <c r="P86" s="55"/>
      <c r="Q86" s="55"/>
      <c r="R86" s="55"/>
      <c r="S86" s="55"/>
      <c r="T86" s="55"/>
      <c r="U86" s="55"/>
    </row>
    <row r="87" spans="1:21" s="56" customFormat="1" x14ac:dyDescent="0.25">
      <c r="A87" s="883"/>
      <c r="B87" s="867"/>
      <c r="C87" s="865"/>
      <c r="D87" s="867"/>
      <c r="E87" s="869"/>
      <c r="F87" s="871"/>
      <c r="G87" s="863"/>
      <c r="H87" s="222" t="str">
        <f>+IF('9 Mapa Riesgo, Plan Acción'!M88="","",'9 Mapa Riesgo, Plan Acción'!M88)</f>
        <v/>
      </c>
      <c r="I87" s="122" t="str">
        <f>+IF('9 Mapa Riesgo, Plan Acción'!N88="","",'9 Mapa Riesgo, Plan Acción'!N88)</f>
        <v/>
      </c>
      <c r="J87" s="151" t="str">
        <f>+IF('9 Mapa Riesgo, Plan Acción'!O88="","",'9 Mapa Riesgo, Plan Acción'!O88)</f>
        <v/>
      </c>
      <c r="K87" s="151" t="str">
        <f>+IF('9 Mapa Riesgo, Plan Acción'!P88="","",'9 Mapa Riesgo, Plan Acción'!P88)</f>
        <v/>
      </c>
      <c r="L87" s="242" t="str">
        <f>+IF('9 Mapa Riesgo, Plan Acción'!Q88="","",'9 Mapa Riesgo, Plan Acción'!Q88)</f>
        <v/>
      </c>
      <c r="M87" s="152" t="str">
        <f>+IF('9 Mapa Riesgo, Plan Acción'!R88="","",'9 Mapa Riesgo, Plan Acción'!R88)</f>
        <v/>
      </c>
      <c r="P87" s="55"/>
      <c r="Q87" s="55"/>
      <c r="R87" s="55"/>
      <c r="S87" s="55"/>
      <c r="T87" s="55"/>
      <c r="U87" s="55"/>
    </row>
    <row r="88" spans="1:21" s="56" customFormat="1" ht="120" x14ac:dyDescent="0.25">
      <c r="A88" s="883"/>
      <c r="B88" s="867"/>
      <c r="C88" s="865" t="s">
        <v>246</v>
      </c>
      <c r="D88" s="867" t="str">
        <f>+IF('6 Valoración Control'!G88="","",'6 Valoración Control'!G88)</f>
        <v>Desconocimiento (intencional) del perfil que establece el Manual de Funciones para el cargo</v>
      </c>
      <c r="E88" s="869"/>
      <c r="F88" s="871"/>
      <c r="G88" s="863"/>
      <c r="H88" s="222" t="str">
        <f>+IF('9 Mapa Riesgo, Plan Acción'!M89="","",'9 Mapa Riesgo, Plan Acción'!M89)</f>
        <v>Reducir_Mitigar</v>
      </c>
      <c r="I88" s="122" t="str">
        <f>+IF('9 Mapa Riesgo, Plan Acción'!N89="","",'9 Mapa Riesgo, Plan Acción'!N89)</f>
        <v>Se habilitará un correo electrónico institucional destinado exclusivamente a la recepción de documentación de los candidatos a ser nombrados a través del cual se dará la respuesta oficial sobre el cumplimiento o no de los requisitos establecidos. Este correo permitirá contar con la trazabilidad del proceso y verificar la documentación que entrega la persona que adelanta el trámite.</v>
      </c>
      <c r="J88" s="151" t="str">
        <f>+IF('9 Mapa Riesgo, Plan Acción'!O89="","",'9 Mapa Riesgo, Plan Acción'!O89)</f>
        <v>Correo electrónico institucional para recepción y trámite de documentación en funcionamiento</v>
      </c>
      <c r="K88" s="151" t="str">
        <f>+IF('9 Mapa Riesgo, Plan Acción'!P89="","",'9 Mapa Riesgo, Plan Acción'!P89)</f>
        <v>Director de Capital Humano</v>
      </c>
      <c r="L88" s="242" t="str">
        <f>+IF('9 Mapa Riesgo, Plan Acción'!Q89="","",'9 Mapa Riesgo, Plan Acción'!Q89)</f>
        <v>Mensual</v>
      </c>
      <c r="M88" s="152" t="str">
        <f>+IF('9 Mapa Riesgo, Plan Acción'!R89="","",'9 Mapa Riesgo, Plan Acción'!R89)</f>
        <v># de correos de recepción de documentación / # de verificaciones efectuadas * 100</v>
      </c>
      <c r="P88" s="55"/>
      <c r="Q88" s="55"/>
      <c r="R88" s="55"/>
      <c r="S88" s="55"/>
      <c r="T88" s="55"/>
      <c r="U88" s="55"/>
    </row>
    <row r="89" spans="1:21" s="56" customFormat="1" x14ac:dyDescent="0.25">
      <c r="A89" s="883"/>
      <c r="B89" s="867"/>
      <c r="C89" s="865"/>
      <c r="D89" s="867"/>
      <c r="E89" s="869"/>
      <c r="F89" s="871"/>
      <c r="G89" s="863"/>
      <c r="H89" s="222" t="str">
        <f>+IF('9 Mapa Riesgo, Plan Acción'!M90="","",'9 Mapa Riesgo, Plan Acción'!M90)</f>
        <v/>
      </c>
      <c r="I89" s="122" t="str">
        <f>+IF('9 Mapa Riesgo, Plan Acción'!N90="","",'9 Mapa Riesgo, Plan Acción'!N90)</f>
        <v/>
      </c>
      <c r="J89" s="151" t="str">
        <f>+IF('9 Mapa Riesgo, Plan Acción'!O90="","",'9 Mapa Riesgo, Plan Acción'!O90)</f>
        <v/>
      </c>
      <c r="K89" s="151" t="str">
        <f>+IF('9 Mapa Riesgo, Plan Acción'!P90="","",'9 Mapa Riesgo, Plan Acción'!P90)</f>
        <v/>
      </c>
      <c r="L89" s="242" t="str">
        <f>+IF('9 Mapa Riesgo, Plan Acción'!Q90="","",'9 Mapa Riesgo, Plan Acción'!Q90)</f>
        <v/>
      </c>
      <c r="M89" s="152" t="str">
        <f>+IF('9 Mapa Riesgo, Plan Acción'!R90="","",'9 Mapa Riesgo, Plan Acción'!R90)</f>
        <v/>
      </c>
      <c r="P89" s="55"/>
      <c r="Q89" s="55"/>
      <c r="R89" s="55"/>
      <c r="S89" s="55"/>
      <c r="T89" s="55"/>
      <c r="U89" s="55"/>
    </row>
    <row r="90" spans="1:21" s="56" customFormat="1" x14ac:dyDescent="0.25">
      <c r="A90" s="883"/>
      <c r="B90" s="867"/>
      <c r="C90" s="865"/>
      <c r="D90" s="867"/>
      <c r="E90" s="869"/>
      <c r="F90" s="871"/>
      <c r="G90" s="863"/>
      <c r="H90" s="222" t="str">
        <f>+IF('9 Mapa Riesgo, Plan Acción'!M91="","",'9 Mapa Riesgo, Plan Acción'!M91)</f>
        <v/>
      </c>
      <c r="I90" s="122" t="str">
        <f>+IF('9 Mapa Riesgo, Plan Acción'!N91="","",'9 Mapa Riesgo, Plan Acción'!N91)</f>
        <v/>
      </c>
      <c r="J90" s="151" t="str">
        <f>+IF('9 Mapa Riesgo, Plan Acción'!O91="","",'9 Mapa Riesgo, Plan Acción'!O91)</f>
        <v/>
      </c>
      <c r="K90" s="151" t="str">
        <f>+IF('9 Mapa Riesgo, Plan Acción'!P91="","",'9 Mapa Riesgo, Plan Acción'!P91)</f>
        <v/>
      </c>
      <c r="L90" s="242" t="str">
        <f>+IF('9 Mapa Riesgo, Plan Acción'!Q91="","",'9 Mapa Riesgo, Plan Acción'!Q91)</f>
        <v/>
      </c>
      <c r="M90" s="152" t="str">
        <f>+IF('9 Mapa Riesgo, Plan Acción'!R91="","",'9 Mapa Riesgo, Plan Acción'!R91)</f>
        <v/>
      </c>
      <c r="P90" s="55"/>
      <c r="Q90" s="55"/>
      <c r="R90" s="55"/>
      <c r="S90" s="55"/>
      <c r="T90" s="55"/>
      <c r="U90" s="55"/>
    </row>
    <row r="91" spans="1:21" s="56" customFormat="1" x14ac:dyDescent="0.25">
      <c r="A91" s="883"/>
      <c r="B91" s="867"/>
      <c r="C91" s="865" t="s">
        <v>247</v>
      </c>
      <c r="D91" s="867" t="str">
        <f>+IF('6 Valoración Control'!G91="","",'6 Valoración Control'!G91)</f>
        <v/>
      </c>
      <c r="E91" s="869"/>
      <c r="F91" s="871"/>
      <c r="G91" s="863"/>
      <c r="H91" s="222" t="str">
        <f>+IF('9 Mapa Riesgo, Plan Acción'!M92="","",'9 Mapa Riesgo, Plan Acción'!M92)</f>
        <v/>
      </c>
      <c r="I91" s="122" t="str">
        <f>+IF('9 Mapa Riesgo, Plan Acción'!N92="","",'9 Mapa Riesgo, Plan Acción'!N92)</f>
        <v/>
      </c>
      <c r="J91" s="151" t="str">
        <f>+IF('9 Mapa Riesgo, Plan Acción'!O92="","",'9 Mapa Riesgo, Plan Acción'!O92)</f>
        <v/>
      </c>
      <c r="K91" s="151" t="str">
        <f>+IF('9 Mapa Riesgo, Plan Acción'!P92="","",'9 Mapa Riesgo, Plan Acción'!P92)</f>
        <v/>
      </c>
      <c r="L91" s="242" t="str">
        <f>+IF('9 Mapa Riesgo, Plan Acción'!Q92="","",'9 Mapa Riesgo, Plan Acción'!Q92)</f>
        <v/>
      </c>
      <c r="M91" s="152" t="str">
        <f>+IF('9 Mapa Riesgo, Plan Acción'!R92="","",'9 Mapa Riesgo, Plan Acción'!R92)</f>
        <v/>
      </c>
      <c r="P91" s="55"/>
      <c r="Q91" s="55"/>
      <c r="R91" s="55"/>
      <c r="S91" s="55"/>
      <c r="T91" s="55"/>
      <c r="U91" s="55"/>
    </row>
    <row r="92" spans="1:21" s="56" customFormat="1" x14ac:dyDescent="0.25">
      <c r="A92" s="883"/>
      <c r="B92" s="867"/>
      <c r="C92" s="865"/>
      <c r="D92" s="867"/>
      <c r="E92" s="869"/>
      <c r="F92" s="871"/>
      <c r="G92" s="863"/>
      <c r="H92" s="222" t="str">
        <f>+IF('9 Mapa Riesgo, Plan Acción'!M93="","",'9 Mapa Riesgo, Plan Acción'!M93)</f>
        <v/>
      </c>
      <c r="I92" s="122" t="str">
        <f>+IF('9 Mapa Riesgo, Plan Acción'!N93="","",'9 Mapa Riesgo, Plan Acción'!N93)</f>
        <v/>
      </c>
      <c r="J92" s="151" t="str">
        <f>+IF('9 Mapa Riesgo, Plan Acción'!O93="","",'9 Mapa Riesgo, Plan Acción'!O93)</f>
        <v/>
      </c>
      <c r="K92" s="151" t="str">
        <f>+IF('9 Mapa Riesgo, Plan Acción'!P93="","",'9 Mapa Riesgo, Plan Acción'!P93)</f>
        <v/>
      </c>
      <c r="L92" s="242" t="str">
        <f>+IF('9 Mapa Riesgo, Plan Acción'!Q93="","",'9 Mapa Riesgo, Plan Acción'!Q93)</f>
        <v/>
      </c>
      <c r="M92" s="152" t="str">
        <f>+IF('9 Mapa Riesgo, Plan Acción'!R93="","",'9 Mapa Riesgo, Plan Acción'!R93)</f>
        <v/>
      </c>
      <c r="P92" s="55"/>
      <c r="Q92" s="55"/>
      <c r="R92" s="55"/>
      <c r="S92" s="55"/>
      <c r="T92" s="55"/>
      <c r="U92" s="55"/>
    </row>
    <row r="93" spans="1:21" s="56" customFormat="1" x14ac:dyDescent="0.25">
      <c r="A93" s="883"/>
      <c r="B93" s="867"/>
      <c r="C93" s="865"/>
      <c r="D93" s="867"/>
      <c r="E93" s="869"/>
      <c r="F93" s="871"/>
      <c r="G93" s="863"/>
      <c r="H93" s="222" t="str">
        <f>+IF('9 Mapa Riesgo, Plan Acción'!M94="","",'9 Mapa Riesgo, Plan Acción'!M94)</f>
        <v/>
      </c>
      <c r="I93" s="122" t="str">
        <f>+IF('9 Mapa Riesgo, Plan Acción'!N94="","",'9 Mapa Riesgo, Plan Acción'!N94)</f>
        <v/>
      </c>
      <c r="J93" s="151" t="str">
        <f>+IF('9 Mapa Riesgo, Plan Acción'!O94="","",'9 Mapa Riesgo, Plan Acción'!O94)</f>
        <v/>
      </c>
      <c r="K93" s="151" t="str">
        <f>+IF('9 Mapa Riesgo, Plan Acción'!P94="","",'9 Mapa Riesgo, Plan Acción'!P94)</f>
        <v/>
      </c>
      <c r="L93" s="242" t="str">
        <f>+IF('9 Mapa Riesgo, Plan Acción'!Q94="","",'9 Mapa Riesgo, Plan Acción'!Q94)</f>
        <v/>
      </c>
      <c r="M93" s="152" t="str">
        <f>+IF('9 Mapa Riesgo, Plan Acción'!R94="","",'9 Mapa Riesgo, Plan Acción'!R94)</f>
        <v/>
      </c>
      <c r="P93" s="55"/>
      <c r="Q93" s="55"/>
      <c r="R93" s="55"/>
      <c r="S93" s="55"/>
      <c r="T93" s="55"/>
      <c r="U93" s="55"/>
    </row>
    <row r="94" spans="1:21" s="56" customFormat="1" x14ac:dyDescent="0.25">
      <c r="A94" s="883"/>
      <c r="B94" s="867"/>
      <c r="C94" s="865" t="s">
        <v>248</v>
      </c>
      <c r="D94" s="867" t="str">
        <f>+IF('6 Valoración Control'!G94="","",'6 Valoración Control'!G94)</f>
        <v/>
      </c>
      <c r="E94" s="869"/>
      <c r="F94" s="871"/>
      <c r="G94" s="863"/>
      <c r="H94" s="222" t="str">
        <f>+IF('9 Mapa Riesgo, Plan Acción'!M95="","",'9 Mapa Riesgo, Plan Acción'!M95)</f>
        <v/>
      </c>
      <c r="I94" s="122" t="str">
        <f>+IF('9 Mapa Riesgo, Plan Acción'!N95="","",'9 Mapa Riesgo, Plan Acción'!N95)</f>
        <v/>
      </c>
      <c r="J94" s="151" t="str">
        <f>+IF('9 Mapa Riesgo, Plan Acción'!O95="","",'9 Mapa Riesgo, Plan Acción'!O95)</f>
        <v/>
      </c>
      <c r="K94" s="151" t="str">
        <f>+IF('9 Mapa Riesgo, Plan Acción'!P95="","",'9 Mapa Riesgo, Plan Acción'!P95)</f>
        <v/>
      </c>
      <c r="L94" s="242" t="str">
        <f>+IF('9 Mapa Riesgo, Plan Acción'!Q95="","",'9 Mapa Riesgo, Plan Acción'!Q95)</f>
        <v/>
      </c>
      <c r="M94" s="152" t="str">
        <f>+IF('9 Mapa Riesgo, Plan Acción'!R95="","",'9 Mapa Riesgo, Plan Acción'!R95)</f>
        <v/>
      </c>
      <c r="P94" s="55"/>
      <c r="Q94" s="55"/>
      <c r="R94" s="55"/>
      <c r="S94" s="55"/>
      <c r="T94" s="55"/>
      <c r="U94" s="55"/>
    </row>
    <row r="95" spans="1:21" s="56" customFormat="1" x14ac:dyDescent="0.25">
      <c r="A95" s="883"/>
      <c r="B95" s="867"/>
      <c r="C95" s="865"/>
      <c r="D95" s="867"/>
      <c r="E95" s="869"/>
      <c r="F95" s="871"/>
      <c r="G95" s="863"/>
      <c r="H95" s="222" t="str">
        <f>+IF('9 Mapa Riesgo, Plan Acción'!M96="","",'9 Mapa Riesgo, Plan Acción'!M96)</f>
        <v/>
      </c>
      <c r="I95" s="122" t="str">
        <f>+IF('9 Mapa Riesgo, Plan Acción'!N96="","",'9 Mapa Riesgo, Plan Acción'!N96)</f>
        <v/>
      </c>
      <c r="J95" s="151" t="str">
        <f>+IF('9 Mapa Riesgo, Plan Acción'!O96="","",'9 Mapa Riesgo, Plan Acción'!O96)</f>
        <v/>
      </c>
      <c r="K95" s="151" t="str">
        <f>+IF('9 Mapa Riesgo, Plan Acción'!P96="","",'9 Mapa Riesgo, Plan Acción'!P96)</f>
        <v/>
      </c>
      <c r="L95" s="242" t="str">
        <f>+IF('9 Mapa Riesgo, Plan Acción'!Q96="","",'9 Mapa Riesgo, Plan Acción'!Q96)</f>
        <v/>
      </c>
      <c r="M95" s="152" t="str">
        <f>+IF('9 Mapa Riesgo, Plan Acción'!R96="","",'9 Mapa Riesgo, Plan Acción'!R96)</f>
        <v/>
      </c>
      <c r="P95" s="55"/>
      <c r="Q95" s="55"/>
      <c r="R95" s="55"/>
      <c r="S95" s="55"/>
      <c r="T95" s="55"/>
      <c r="U95" s="55"/>
    </row>
    <row r="96" spans="1:21" s="56" customFormat="1" x14ac:dyDescent="0.25">
      <c r="A96" s="883"/>
      <c r="B96" s="867"/>
      <c r="C96" s="865"/>
      <c r="D96" s="867"/>
      <c r="E96" s="869"/>
      <c r="F96" s="871"/>
      <c r="G96" s="863"/>
      <c r="H96" s="222" t="str">
        <f>+IF('9 Mapa Riesgo, Plan Acción'!M97="","",'9 Mapa Riesgo, Plan Acción'!M97)</f>
        <v/>
      </c>
      <c r="I96" s="122" t="str">
        <f>+IF('9 Mapa Riesgo, Plan Acción'!N97="","",'9 Mapa Riesgo, Plan Acción'!N97)</f>
        <v/>
      </c>
      <c r="J96" s="151" t="str">
        <f>+IF('9 Mapa Riesgo, Plan Acción'!O97="","",'9 Mapa Riesgo, Plan Acción'!O97)</f>
        <v/>
      </c>
      <c r="K96" s="151" t="str">
        <f>+IF('9 Mapa Riesgo, Plan Acción'!P97="","",'9 Mapa Riesgo, Plan Acción'!P97)</f>
        <v/>
      </c>
      <c r="L96" s="242" t="str">
        <f>+IF('9 Mapa Riesgo, Plan Acción'!Q97="","",'9 Mapa Riesgo, Plan Acción'!Q97)</f>
        <v/>
      </c>
      <c r="M96" s="152" t="str">
        <f>+IF('9 Mapa Riesgo, Plan Acción'!R97="","",'9 Mapa Riesgo, Plan Acción'!R97)</f>
        <v/>
      </c>
      <c r="P96" s="55"/>
      <c r="Q96" s="55"/>
      <c r="R96" s="55"/>
      <c r="S96" s="55"/>
      <c r="T96" s="55"/>
      <c r="U96" s="55"/>
    </row>
    <row r="97" spans="1:21" s="56" customFormat="1" x14ac:dyDescent="0.25">
      <c r="A97" s="883"/>
      <c r="B97" s="867"/>
      <c r="C97" s="865" t="s">
        <v>249</v>
      </c>
      <c r="D97" s="867" t="str">
        <f>+IF('6 Valoración Control'!G97="","",'6 Valoración Control'!G97)</f>
        <v/>
      </c>
      <c r="E97" s="869"/>
      <c r="F97" s="871"/>
      <c r="G97" s="863"/>
      <c r="H97" s="222" t="str">
        <f>+IF('9 Mapa Riesgo, Plan Acción'!M98="","",'9 Mapa Riesgo, Plan Acción'!M98)</f>
        <v/>
      </c>
      <c r="I97" s="122" t="str">
        <f>+IF('9 Mapa Riesgo, Plan Acción'!N98="","",'9 Mapa Riesgo, Plan Acción'!N98)</f>
        <v/>
      </c>
      <c r="J97" s="151" t="str">
        <f>+IF('9 Mapa Riesgo, Plan Acción'!O98="","",'9 Mapa Riesgo, Plan Acción'!O98)</f>
        <v/>
      </c>
      <c r="K97" s="151" t="str">
        <f>+IF('9 Mapa Riesgo, Plan Acción'!P98="","",'9 Mapa Riesgo, Plan Acción'!P98)</f>
        <v/>
      </c>
      <c r="L97" s="242" t="str">
        <f>+IF('9 Mapa Riesgo, Plan Acción'!Q98="","",'9 Mapa Riesgo, Plan Acción'!Q98)</f>
        <v/>
      </c>
      <c r="M97" s="152" t="str">
        <f>+IF('9 Mapa Riesgo, Plan Acción'!R98="","",'9 Mapa Riesgo, Plan Acción'!R98)</f>
        <v/>
      </c>
      <c r="P97" s="55"/>
      <c r="Q97" s="55"/>
      <c r="R97" s="55"/>
      <c r="S97" s="55"/>
      <c r="T97" s="55"/>
      <c r="U97" s="55"/>
    </row>
    <row r="98" spans="1:21" s="56" customFormat="1" x14ac:dyDescent="0.25">
      <c r="A98" s="883"/>
      <c r="B98" s="867"/>
      <c r="C98" s="865"/>
      <c r="D98" s="867"/>
      <c r="E98" s="869"/>
      <c r="F98" s="871"/>
      <c r="G98" s="863"/>
      <c r="H98" s="222" t="str">
        <f>+IF('9 Mapa Riesgo, Plan Acción'!M99="","",'9 Mapa Riesgo, Plan Acción'!M99)</f>
        <v/>
      </c>
      <c r="I98" s="122" t="str">
        <f>+IF('9 Mapa Riesgo, Plan Acción'!N99="","",'9 Mapa Riesgo, Plan Acción'!N99)</f>
        <v/>
      </c>
      <c r="J98" s="151" t="str">
        <f>+IF('9 Mapa Riesgo, Plan Acción'!O99="","",'9 Mapa Riesgo, Plan Acción'!O99)</f>
        <v/>
      </c>
      <c r="K98" s="151" t="str">
        <f>+IF('9 Mapa Riesgo, Plan Acción'!P99="","",'9 Mapa Riesgo, Plan Acción'!P99)</f>
        <v/>
      </c>
      <c r="L98" s="242" t="str">
        <f>+IF('9 Mapa Riesgo, Plan Acción'!Q99="","",'9 Mapa Riesgo, Plan Acción'!Q99)</f>
        <v/>
      </c>
      <c r="M98" s="152" t="str">
        <f>+IF('9 Mapa Riesgo, Plan Acción'!R99="","",'9 Mapa Riesgo, Plan Acción'!R99)</f>
        <v/>
      </c>
      <c r="P98" s="55"/>
      <c r="Q98" s="55"/>
      <c r="R98" s="55"/>
      <c r="S98" s="55"/>
      <c r="T98" s="55"/>
      <c r="U98" s="55"/>
    </row>
    <row r="99" spans="1:21" s="56" customFormat="1" ht="12.75" thickBot="1" x14ac:dyDescent="0.3">
      <c r="A99" s="884"/>
      <c r="B99" s="881"/>
      <c r="C99" s="880"/>
      <c r="D99" s="881"/>
      <c r="E99" s="874"/>
      <c r="F99" s="875"/>
      <c r="G99" s="885"/>
      <c r="H99" s="223" t="str">
        <f>+IF('9 Mapa Riesgo, Plan Acción'!M100="","",'9 Mapa Riesgo, Plan Acción'!M100)</f>
        <v/>
      </c>
      <c r="I99" s="124" t="str">
        <f>+IF('9 Mapa Riesgo, Plan Acción'!N100="","",'9 Mapa Riesgo, Plan Acción'!N100)</f>
        <v/>
      </c>
      <c r="J99" s="229" t="str">
        <f>+IF('9 Mapa Riesgo, Plan Acción'!O100="","",'9 Mapa Riesgo, Plan Acción'!O100)</f>
        <v/>
      </c>
      <c r="K99" s="229" t="str">
        <f>+IF('9 Mapa Riesgo, Plan Acción'!P100="","",'9 Mapa Riesgo, Plan Acción'!P100)</f>
        <v/>
      </c>
      <c r="L99" s="243" t="str">
        <f>+IF('9 Mapa Riesgo, Plan Acción'!Q100="","",'9 Mapa Riesgo, Plan Acción'!Q100)</f>
        <v/>
      </c>
      <c r="M99" s="153" t="str">
        <f>+IF('9 Mapa Riesgo, Plan Acción'!R100="","",'9 Mapa Riesgo, Plan Acción'!R100)</f>
        <v/>
      </c>
      <c r="P99" s="55"/>
      <c r="Q99" s="55"/>
      <c r="R99" s="55"/>
      <c r="S99" s="55"/>
      <c r="T99" s="55"/>
      <c r="U99" s="55"/>
    </row>
    <row r="100" spans="1:21" s="56" customFormat="1" ht="36" x14ac:dyDescent="0.25">
      <c r="A100" s="882" t="str">
        <f>'2 Contexto e Identificación'!$A$16</f>
        <v>R7</v>
      </c>
      <c r="B100" s="866" t="str">
        <f>+'2 Contexto e Identificación'!$E$16</f>
        <v>Posibilidad de recibir o solicitar cualquier dàdiva o beneficio a nombre propio o de terceros. Con el fin de omitir las debilidades encontradas en los procesos de las unidades auditadas y resultado de Auditorias</v>
      </c>
      <c r="C100" s="864" t="s">
        <v>242</v>
      </c>
      <c r="D100" s="866" t="str">
        <f>+IF('6 Valoración Control'!G100="","",'6 Valoración Control'!G100)</f>
        <v xml:space="preserve">Presiones al interior de la Entidad para no reporte de irregularidades y hallazgos </v>
      </c>
      <c r="E100" s="868" t="str">
        <f>+'7 Mapa Calor Residual'!$C$15</f>
        <v>Rara Vez</v>
      </c>
      <c r="F100" s="870" t="str">
        <f>+'7 Mapa Calor Residual'!$D$15</f>
        <v>Menor</v>
      </c>
      <c r="G100" s="862" t="str">
        <f>+'7 Mapa Calor Residual'!$E$15</f>
        <v>Leve</v>
      </c>
      <c r="H100" s="224" t="str">
        <f>+IF('9 Mapa Riesgo, Plan Acción'!M101="","",'9 Mapa Riesgo, Plan Acción'!M101)</f>
        <v>Reducir_Mitigar</v>
      </c>
      <c r="I100" s="120" t="str">
        <f>+IF('9 Mapa Riesgo, Plan Acción'!N101="","",'9 Mapa Riesgo, Plan Acción'!N101)</f>
        <v>la oficina de control interno desarrolla actividades a traves de mesas de trabajo en conjunto con talento humano</v>
      </c>
      <c r="J100" s="227" t="str">
        <f>+IF('9 Mapa Riesgo, Plan Acción'!O101="","",'9 Mapa Riesgo, Plan Acción'!O101)</f>
        <v>Manual Codigo de Etica de la Oficina de Control Interno</v>
      </c>
      <c r="K100" s="227" t="str">
        <f>+IF('9 Mapa Riesgo, Plan Acción'!P101="","",'9 Mapa Riesgo, Plan Acción'!P101)</f>
        <v>Director de Oficina de Control Interno</v>
      </c>
      <c r="L100" s="244" t="str">
        <f>+IF('9 Mapa Riesgo, Plan Acción'!Q101="","",'9 Mapa Riesgo, Plan Acción'!Q101)</f>
        <v>Semestral</v>
      </c>
      <c r="M100" s="142" t="str">
        <f>+IF('9 Mapa Riesgo, Plan Acción'!R101="","",'9 Mapa Riesgo, Plan Acción'!R101)</f>
        <v>N. de controles a treaves del Manual Codigo de Etica de la Oficina de Control Interno</v>
      </c>
      <c r="P100" s="55"/>
      <c r="Q100" s="55"/>
      <c r="R100" s="55"/>
      <c r="S100" s="55"/>
      <c r="T100" s="55"/>
      <c r="U100" s="55"/>
    </row>
    <row r="101" spans="1:21" s="56" customFormat="1" ht="36" x14ac:dyDescent="0.25">
      <c r="A101" s="883"/>
      <c r="B101" s="867"/>
      <c r="C101" s="865"/>
      <c r="D101" s="867"/>
      <c r="E101" s="869"/>
      <c r="F101" s="871"/>
      <c r="G101" s="863"/>
      <c r="H101" s="222" t="str">
        <f>+IF('9 Mapa Riesgo, Plan Acción'!M102="","",'9 Mapa Riesgo, Plan Acción'!M102)</f>
        <v>Reducir_Mitigar</v>
      </c>
      <c r="I101" s="122" t="str">
        <f>+IF('9 Mapa Riesgo, Plan Acción'!N102="","",'9 Mapa Riesgo, Plan Acción'!N102)</f>
        <v>la oficina de control interno realiza las funciones establecidas ha cargo de esta direccion</v>
      </c>
      <c r="J101" s="151" t="str">
        <f>+IF('9 Mapa Riesgo, Plan Acción'!O102="","",'9 Mapa Riesgo, Plan Acción'!O102)</f>
        <v xml:space="preserve">Manual de Funciones de la Oficina de Controll Interno </v>
      </c>
      <c r="K101" s="151" t="str">
        <f>+IF('9 Mapa Riesgo, Plan Acción'!P102="","",'9 Mapa Riesgo, Plan Acción'!P102)</f>
        <v>Director de Oficina de Control Interno</v>
      </c>
      <c r="L101" s="242" t="str">
        <f>+IF('9 Mapa Riesgo, Plan Acción'!Q102="","",'9 Mapa Riesgo, Plan Acción'!Q102)</f>
        <v>Mensual</v>
      </c>
      <c r="M101" s="152" t="str">
        <f>+IF('9 Mapa Riesgo, Plan Acción'!R102="","",'9 Mapa Riesgo, Plan Acción'!R102)</f>
        <v>N. de controles a treaves del Manual Codigo de Etica de la Oficina de Control Interno</v>
      </c>
      <c r="P101" s="55"/>
      <c r="Q101" s="55"/>
      <c r="R101" s="55"/>
      <c r="S101" s="55"/>
      <c r="T101" s="55"/>
      <c r="U101" s="55"/>
    </row>
    <row r="102" spans="1:21" s="56" customFormat="1" x14ac:dyDescent="0.25">
      <c r="A102" s="883"/>
      <c r="B102" s="867"/>
      <c r="C102" s="865"/>
      <c r="D102" s="867"/>
      <c r="E102" s="869"/>
      <c r="F102" s="871"/>
      <c r="G102" s="863"/>
      <c r="H102" s="222" t="str">
        <f>+IF('9 Mapa Riesgo, Plan Acción'!M103="","",'9 Mapa Riesgo, Plan Acción'!M103)</f>
        <v/>
      </c>
      <c r="I102" s="122" t="str">
        <f>+IF('9 Mapa Riesgo, Plan Acción'!N103="","",'9 Mapa Riesgo, Plan Acción'!N103)</f>
        <v/>
      </c>
      <c r="J102" s="151" t="str">
        <f>+IF('9 Mapa Riesgo, Plan Acción'!O103="","",'9 Mapa Riesgo, Plan Acción'!O103)</f>
        <v/>
      </c>
      <c r="K102" s="151" t="str">
        <f>+IF('9 Mapa Riesgo, Plan Acción'!P103="","",'9 Mapa Riesgo, Plan Acción'!P103)</f>
        <v/>
      </c>
      <c r="L102" s="242" t="str">
        <f>+IF('9 Mapa Riesgo, Plan Acción'!Q103="","",'9 Mapa Riesgo, Plan Acción'!Q103)</f>
        <v/>
      </c>
      <c r="M102" s="152" t="str">
        <f>+IF('9 Mapa Riesgo, Plan Acción'!R103="","",'9 Mapa Riesgo, Plan Acción'!R103)</f>
        <v/>
      </c>
      <c r="P102" s="55"/>
      <c r="Q102" s="55"/>
      <c r="R102" s="55"/>
      <c r="S102" s="55"/>
      <c r="T102" s="55"/>
      <c r="U102" s="55"/>
    </row>
    <row r="103" spans="1:21" s="56" customFormat="1" ht="24" x14ac:dyDescent="0.25">
      <c r="A103" s="883"/>
      <c r="B103" s="867"/>
      <c r="C103" s="865" t="s">
        <v>246</v>
      </c>
      <c r="D103" s="867" t="str">
        <f>+IF('6 Valoración Control'!G103="","",'6 Valoración Control'!G103)</f>
        <v xml:space="preserve">Omisiòn en la Evaluaciòn Desarrollada </v>
      </c>
      <c r="E103" s="869"/>
      <c r="F103" s="871"/>
      <c r="G103" s="863"/>
      <c r="H103" s="222" t="str">
        <f>+IF('9 Mapa Riesgo, Plan Acción'!M104="","",'9 Mapa Riesgo, Plan Acción'!M104)</f>
        <v>Reducir_Mitigar</v>
      </c>
      <c r="I103" s="122" t="str">
        <f>+IF('9 Mapa Riesgo, Plan Acción'!N104="","",'9 Mapa Riesgo, Plan Acción'!N104)</f>
        <v>Documentacion de los comites en conjunto con control disciplinario</v>
      </c>
      <c r="J103" s="151" t="str">
        <f>+IF('9 Mapa Riesgo, Plan Acción'!O104="","",'9 Mapa Riesgo, Plan Acción'!O104)</f>
        <v>Actas de los Comitè Institucionales de Control Interno, que reposan en la Oficina de la Entidad.</v>
      </c>
      <c r="K103" s="151" t="str">
        <f>+IF('9 Mapa Riesgo, Plan Acción'!P104="","",'9 Mapa Riesgo, Plan Acción'!P104)</f>
        <v>Director de Oficina de Control Interno</v>
      </c>
      <c r="L103" s="242" t="str">
        <f>+IF('9 Mapa Riesgo, Plan Acción'!Q104="","",'9 Mapa Riesgo, Plan Acción'!Q104)</f>
        <v>Semestral</v>
      </c>
      <c r="M103" s="152" t="str">
        <f>+IF('9 Mapa Riesgo, Plan Acción'!R104="","",'9 Mapa Riesgo, Plan Acción'!R104)</f>
        <v>N. de Actas del Comitè instutucional de Control Interno</v>
      </c>
      <c r="P103" s="55"/>
      <c r="Q103" s="55"/>
      <c r="R103" s="55"/>
      <c r="S103" s="55"/>
      <c r="T103" s="55"/>
      <c r="U103" s="55"/>
    </row>
    <row r="104" spans="1:21" s="56" customFormat="1" ht="60" x14ac:dyDescent="0.25">
      <c r="A104" s="883"/>
      <c r="B104" s="867"/>
      <c r="C104" s="865"/>
      <c r="D104" s="867"/>
      <c r="E104" s="869"/>
      <c r="F104" s="871"/>
      <c r="G104" s="863"/>
      <c r="H104" s="222" t="str">
        <f>+IF('9 Mapa Riesgo, Plan Acción'!M105="","",'9 Mapa Riesgo, Plan Acción'!M105)</f>
        <v>Reducir_Mitigar</v>
      </c>
      <c r="I104" s="122" t="str">
        <f>+IF('9 Mapa Riesgo, Plan Acción'!N105="","",'9 Mapa Riesgo, Plan Acción'!N105)</f>
        <v>En el dado caso que se diran actos de corrupcion por parte del equipo auditor deben ser reportados por medio de un oficio , a la Oficina de asuntos Disciplinarios.</v>
      </c>
      <c r="J104" s="151" t="str">
        <f>+IF('9 Mapa Riesgo, Plan Acción'!O105="","",'9 Mapa Riesgo, Plan Acción'!O105)</f>
        <v>NO se han materializado actos de Corrupciòn</v>
      </c>
      <c r="K104" s="151" t="str">
        <f>+IF('9 Mapa Riesgo, Plan Acción'!P105="","",'9 Mapa Riesgo, Plan Acción'!P105)</f>
        <v>Director de Oficina de Control Interno</v>
      </c>
      <c r="L104" s="242" t="str">
        <f>+IF('9 Mapa Riesgo, Plan Acción'!Q105="","",'9 Mapa Riesgo, Plan Acción'!Q105)</f>
        <v>Semestral</v>
      </c>
      <c r="M104" s="152" t="str">
        <f>+IF('9 Mapa Riesgo, Plan Acción'!R105="","",'9 Mapa Riesgo, Plan Acción'!R105)</f>
        <v/>
      </c>
      <c r="P104" s="55"/>
      <c r="Q104" s="55"/>
      <c r="R104" s="55"/>
      <c r="S104" s="55"/>
      <c r="T104" s="55"/>
      <c r="U104" s="55"/>
    </row>
    <row r="105" spans="1:21" s="56" customFormat="1" x14ac:dyDescent="0.25">
      <c r="A105" s="883"/>
      <c r="B105" s="867"/>
      <c r="C105" s="865"/>
      <c r="D105" s="867"/>
      <c r="E105" s="869"/>
      <c r="F105" s="871"/>
      <c r="G105" s="863"/>
      <c r="H105" s="222" t="str">
        <f>+IF('9 Mapa Riesgo, Plan Acción'!M106="","",'9 Mapa Riesgo, Plan Acción'!M106)</f>
        <v/>
      </c>
      <c r="I105" s="122" t="str">
        <f>+IF('9 Mapa Riesgo, Plan Acción'!N106="","",'9 Mapa Riesgo, Plan Acción'!N106)</f>
        <v/>
      </c>
      <c r="J105" s="151" t="str">
        <f>+IF('9 Mapa Riesgo, Plan Acción'!O106="","",'9 Mapa Riesgo, Plan Acción'!O106)</f>
        <v/>
      </c>
      <c r="K105" s="151" t="str">
        <f>+IF('9 Mapa Riesgo, Plan Acción'!P106="","",'9 Mapa Riesgo, Plan Acción'!P106)</f>
        <v/>
      </c>
      <c r="L105" s="242" t="str">
        <f>+IF('9 Mapa Riesgo, Plan Acción'!Q106="","",'9 Mapa Riesgo, Plan Acción'!Q106)</f>
        <v/>
      </c>
      <c r="M105" s="152" t="str">
        <f>+IF('9 Mapa Riesgo, Plan Acción'!R106="","",'9 Mapa Riesgo, Plan Acción'!R106)</f>
        <v/>
      </c>
      <c r="P105" s="55"/>
      <c r="Q105" s="55"/>
      <c r="R105" s="55"/>
      <c r="S105" s="55"/>
      <c r="T105" s="55"/>
      <c r="U105" s="55"/>
    </row>
    <row r="106" spans="1:21" s="56" customFormat="1" ht="36" x14ac:dyDescent="0.25">
      <c r="A106" s="883"/>
      <c r="B106" s="867"/>
      <c r="C106" s="865" t="s">
        <v>247</v>
      </c>
      <c r="D106" s="867" t="str">
        <f>+IF('6 Valoración Control'!G106="","",'6 Valoración Control'!G106)</f>
        <v>Debilidad en la Evaluaciòn independiente de la Entidad.</v>
      </c>
      <c r="E106" s="869"/>
      <c r="F106" s="871"/>
      <c r="G106" s="863"/>
      <c r="H106" s="222" t="str">
        <f>+IF('9 Mapa Riesgo, Plan Acción'!M107="","",'9 Mapa Riesgo, Plan Acción'!M107)</f>
        <v>Reducir_Mitigar</v>
      </c>
      <c r="I106" s="122" t="str">
        <f>+IF('9 Mapa Riesgo, Plan Acción'!N107="","",'9 Mapa Riesgo, Plan Acción'!N107)</f>
        <v>actualizar el normograma de la oficina y vincularlo con el plan de accion de la oficina de control interno</v>
      </c>
      <c r="J106" s="151" t="str">
        <f>+IF('9 Mapa Riesgo, Plan Acción'!O107="","",'9 Mapa Riesgo, Plan Acción'!O107)</f>
        <v>Informes de Seguimiento y Control que utiliza la Entidad.</v>
      </c>
      <c r="K106" s="151" t="str">
        <f>+IF('9 Mapa Riesgo, Plan Acción'!P107="","",'9 Mapa Riesgo, Plan Acción'!P107)</f>
        <v>Director de Oficina de Control Interno</v>
      </c>
      <c r="L106" s="242" t="str">
        <f>+IF('9 Mapa Riesgo, Plan Acción'!Q107="","",'9 Mapa Riesgo, Plan Acción'!Q107)</f>
        <v>Mensual</v>
      </c>
      <c r="M106" s="152" t="str">
        <f>+IF('9 Mapa Riesgo, Plan Acción'!R107="","",'9 Mapa Riesgo, Plan Acción'!R107)</f>
        <v>N. de Informes de Seguimiento y Control que utiliza la Entidad.</v>
      </c>
      <c r="P106" s="55"/>
      <c r="Q106" s="55"/>
      <c r="R106" s="55"/>
      <c r="S106" s="55"/>
      <c r="T106" s="55"/>
      <c r="U106" s="55"/>
    </row>
    <row r="107" spans="1:21" s="56" customFormat="1" ht="24" x14ac:dyDescent="0.25">
      <c r="A107" s="883"/>
      <c r="B107" s="867"/>
      <c r="C107" s="865"/>
      <c r="D107" s="867"/>
      <c r="E107" s="869"/>
      <c r="F107" s="871"/>
      <c r="G107" s="863"/>
      <c r="H107" s="222" t="str">
        <f>+IF('9 Mapa Riesgo, Plan Acción'!M108="","",'9 Mapa Riesgo, Plan Acción'!M108)</f>
        <v>Reducir_Mitigar</v>
      </c>
      <c r="I107" s="122" t="str">
        <f>+IF('9 Mapa Riesgo, Plan Acción'!N108="","",'9 Mapa Riesgo, Plan Acción'!N108)</f>
        <v>vigilar que se alcanze el objetivo de la auditorias</v>
      </c>
      <c r="J107" s="151" t="str">
        <f>+IF('9 Mapa Riesgo, Plan Acción'!O108="","",'9 Mapa Riesgo, Plan Acción'!O108)</f>
        <v>Matriz anual de Auditoria e informes de Auditoria.</v>
      </c>
      <c r="K107" s="151" t="str">
        <f>+IF('9 Mapa Riesgo, Plan Acción'!P108="","",'9 Mapa Riesgo, Plan Acción'!P108)</f>
        <v>Director de Oficina de Control Interno</v>
      </c>
      <c r="L107" s="242" t="str">
        <f>+IF('9 Mapa Riesgo, Plan Acción'!Q108="","",'9 Mapa Riesgo, Plan Acción'!Q108)</f>
        <v>Mensual</v>
      </c>
      <c r="M107" s="152" t="str">
        <f>+IF('9 Mapa Riesgo, Plan Acción'!R108="","",'9 Mapa Riesgo, Plan Acción'!R108)</f>
        <v>Resultado de la Auditoria a traves de la Matriz .</v>
      </c>
      <c r="P107" s="55"/>
      <c r="Q107" s="55"/>
      <c r="R107" s="55"/>
      <c r="S107" s="55"/>
      <c r="T107" s="55"/>
      <c r="U107" s="55"/>
    </row>
    <row r="108" spans="1:21" s="56" customFormat="1" x14ac:dyDescent="0.25">
      <c r="A108" s="883"/>
      <c r="B108" s="867"/>
      <c r="C108" s="865"/>
      <c r="D108" s="867"/>
      <c r="E108" s="869"/>
      <c r="F108" s="871"/>
      <c r="G108" s="863"/>
      <c r="H108" s="222" t="str">
        <f>+IF('9 Mapa Riesgo, Plan Acción'!M109="","",'9 Mapa Riesgo, Plan Acción'!M109)</f>
        <v/>
      </c>
      <c r="I108" s="122" t="str">
        <f>+IF('9 Mapa Riesgo, Plan Acción'!N109="","",'9 Mapa Riesgo, Plan Acción'!N109)</f>
        <v/>
      </c>
      <c r="J108" s="151" t="str">
        <f>+IF('9 Mapa Riesgo, Plan Acción'!O109="","",'9 Mapa Riesgo, Plan Acción'!O109)</f>
        <v/>
      </c>
      <c r="K108" s="151" t="str">
        <f>+IF('9 Mapa Riesgo, Plan Acción'!P109="","",'9 Mapa Riesgo, Plan Acción'!P109)</f>
        <v/>
      </c>
      <c r="L108" s="242" t="str">
        <f>+IF('9 Mapa Riesgo, Plan Acción'!Q109="","",'9 Mapa Riesgo, Plan Acción'!Q109)</f>
        <v/>
      </c>
      <c r="M108" s="152" t="str">
        <f>+IF('9 Mapa Riesgo, Plan Acción'!R109="","",'9 Mapa Riesgo, Plan Acción'!R109)</f>
        <v/>
      </c>
      <c r="P108" s="55"/>
      <c r="Q108" s="55"/>
      <c r="R108" s="55"/>
      <c r="S108" s="55"/>
      <c r="T108" s="55"/>
      <c r="U108" s="55"/>
    </row>
    <row r="109" spans="1:21" s="56" customFormat="1" x14ac:dyDescent="0.25">
      <c r="A109" s="883"/>
      <c r="B109" s="867"/>
      <c r="C109" s="865" t="s">
        <v>248</v>
      </c>
      <c r="D109" s="867" t="str">
        <f>+IF('6 Valoración Control'!G109="","",'6 Valoración Control'!G109)</f>
        <v/>
      </c>
      <c r="E109" s="869"/>
      <c r="F109" s="871"/>
      <c r="G109" s="863"/>
      <c r="H109" s="222" t="str">
        <f>+IF('9 Mapa Riesgo, Plan Acción'!M110="","",'9 Mapa Riesgo, Plan Acción'!M110)</f>
        <v/>
      </c>
      <c r="I109" s="122" t="str">
        <f>+IF('9 Mapa Riesgo, Plan Acción'!N110="","",'9 Mapa Riesgo, Plan Acción'!N110)</f>
        <v/>
      </c>
      <c r="J109" s="151" t="str">
        <f>+IF('9 Mapa Riesgo, Plan Acción'!O110="","",'9 Mapa Riesgo, Plan Acción'!O110)</f>
        <v/>
      </c>
      <c r="K109" s="151" t="str">
        <f>+IF('9 Mapa Riesgo, Plan Acción'!P110="","",'9 Mapa Riesgo, Plan Acción'!P110)</f>
        <v/>
      </c>
      <c r="L109" s="242" t="str">
        <f>+IF('9 Mapa Riesgo, Plan Acción'!Q110="","",'9 Mapa Riesgo, Plan Acción'!Q110)</f>
        <v/>
      </c>
      <c r="M109" s="152" t="str">
        <f>+IF('9 Mapa Riesgo, Plan Acción'!R110="","",'9 Mapa Riesgo, Plan Acción'!R110)</f>
        <v/>
      </c>
      <c r="P109" s="55"/>
      <c r="Q109" s="55"/>
      <c r="R109" s="55"/>
      <c r="S109" s="55"/>
      <c r="T109" s="55"/>
      <c r="U109" s="55"/>
    </row>
    <row r="110" spans="1:21" s="56" customFormat="1" x14ac:dyDescent="0.25">
      <c r="A110" s="883"/>
      <c r="B110" s="867"/>
      <c r="C110" s="865"/>
      <c r="D110" s="867"/>
      <c r="E110" s="869"/>
      <c r="F110" s="871"/>
      <c r="G110" s="863"/>
      <c r="H110" s="222" t="str">
        <f>+IF('9 Mapa Riesgo, Plan Acción'!M111="","",'9 Mapa Riesgo, Plan Acción'!M111)</f>
        <v/>
      </c>
      <c r="I110" s="122" t="str">
        <f>+IF('9 Mapa Riesgo, Plan Acción'!N111="","",'9 Mapa Riesgo, Plan Acción'!N111)</f>
        <v/>
      </c>
      <c r="J110" s="151" t="str">
        <f>+IF('9 Mapa Riesgo, Plan Acción'!O111="","",'9 Mapa Riesgo, Plan Acción'!O111)</f>
        <v/>
      </c>
      <c r="K110" s="151" t="str">
        <f>+IF('9 Mapa Riesgo, Plan Acción'!P111="","",'9 Mapa Riesgo, Plan Acción'!P111)</f>
        <v/>
      </c>
      <c r="L110" s="242" t="str">
        <f>+IF('9 Mapa Riesgo, Plan Acción'!Q111="","",'9 Mapa Riesgo, Plan Acción'!Q111)</f>
        <v/>
      </c>
      <c r="M110" s="152" t="str">
        <f>+IF('9 Mapa Riesgo, Plan Acción'!R111="","",'9 Mapa Riesgo, Plan Acción'!R111)</f>
        <v/>
      </c>
      <c r="P110" s="55"/>
      <c r="Q110" s="55"/>
      <c r="R110" s="55"/>
      <c r="S110" s="55"/>
      <c r="T110" s="55"/>
      <c r="U110" s="55"/>
    </row>
    <row r="111" spans="1:21" s="56" customFormat="1" x14ac:dyDescent="0.25">
      <c r="A111" s="883"/>
      <c r="B111" s="867"/>
      <c r="C111" s="865"/>
      <c r="D111" s="867"/>
      <c r="E111" s="869"/>
      <c r="F111" s="871"/>
      <c r="G111" s="863"/>
      <c r="H111" s="222" t="str">
        <f>+IF('9 Mapa Riesgo, Plan Acción'!M112="","",'9 Mapa Riesgo, Plan Acción'!M112)</f>
        <v/>
      </c>
      <c r="I111" s="122" t="str">
        <f>+IF('9 Mapa Riesgo, Plan Acción'!N112="","",'9 Mapa Riesgo, Plan Acción'!N112)</f>
        <v/>
      </c>
      <c r="J111" s="151" t="str">
        <f>+IF('9 Mapa Riesgo, Plan Acción'!O112="","",'9 Mapa Riesgo, Plan Acción'!O112)</f>
        <v/>
      </c>
      <c r="K111" s="151" t="str">
        <f>+IF('9 Mapa Riesgo, Plan Acción'!P112="","",'9 Mapa Riesgo, Plan Acción'!P112)</f>
        <v/>
      </c>
      <c r="L111" s="242" t="str">
        <f>+IF('9 Mapa Riesgo, Plan Acción'!Q112="","",'9 Mapa Riesgo, Plan Acción'!Q112)</f>
        <v/>
      </c>
      <c r="M111" s="152" t="str">
        <f>+IF('9 Mapa Riesgo, Plan Acción'!R112="","",'9 Mapa Riesgo, Plan Acción'!R112)</f>
        <v/>
      </c>
      <c r="P111" s="55"/>
      <c r="Q111" s="55"/>
      <c r="R111" s="55"/>
      <c r="S111" s="55"/>
      <c r="T111" s="55"/>
      <c r="U111" s="55"/>
    </row>
    <row r="112" spans="1:21" s="56" customFormat="1" x14ac:dyDescent="0.25">
      <c r="A112" s="883"/>
      <c r="B112" s="867"/>
      <c r="C112" s="865" t="s">
        <v>249</v>
      </c>
      <c r="D112" s="867" t="str">
        <f>+IF('6 Valoración Control'!G112="","",'6 Valoración Control'!G112)</f>
        <v/>
      </c>
      <c r="E112" s="869"/>
      <c r="F112" s="871"/>
      <c r="G112" s="863"/>
      <c r="H112" s="222" t="str">
        <f>+IF('9 Mapa Riesgo, Plan Acción'!M113="","",'9 Mapa Riesgo, Plan Acción'!M113)</f>
        <v/>
      </c>
      <c r="I112" s="122" t="str">
        <f>+IF('9 Mapa Riesgo, Plan Acción'!N113="","",'9 Mapa Riesgo, Plan Acción'!N113)</f>
        <v/>
      </c>
      <c r="J112" s="151" t="str">
        <f>+IF('9 Mapa Riesgo, Plan Acción'!O113="","",'9 Mapa Riesgo, Plan Acción'!O113)</f>
        <v/>
      </c>
      <c r="K112" s="151" t="str">
        <f>+IF('9 Mapa Riesgo, Plan Acción'!P113="","",'9 Mapa Riesgo, Plan Acción'!P113)</f>
        <v/>
      </c>
      <c r="L112" s="242" t="str">
        <f>+IF('9 Mapa Riesgo, Plan Acción'!Q113="","",'9 Mapa Riesgo, Plan Acción'!Q113)</f>
        <v/>
      </c>
      <c r="M112" s="152" t="str">
        <f>+IF('9 Mapa Riesgo, Plan Acción'!R113="","",'9 Mapa Riesgo, Plan Acción'!R113)</f>
        <v/>
      </c>
      <c r="P112" s="55"/>
      <c r="Q112" s="55"/>
      <c r="R112" s="55"/>
      <c r="S112" s="55"/>
      <c r="T112" s="55"/>
      <c r="U112" s="55"/>
    </row>
    <row r="113" spans="1:21" s="56" customFormat="1" x14ac:dyDescent="0.25">
      <c r="A113" s="883"/>
      <c r="B113" s="867"/>
      <c r="C113" s="865"/>
      <c r="D113" s="867"/>
      <c r="E113" s="869"/>
      <c r="F113" s="871"/>
      <c r="G113" s="863"/>
      <c r="H113" s="222" t="str">
        <f>+IF('9 Mapa Riesgo, Plan Acción'!M114="","",'9 Mapa Riesgo, Plan Acción'!M114)</f>
        <v/>
      </c>
      <c r="I113" s="122" t="str">
        <f>+IF('9 Mapa Riesgo, Plan Acción'!N114="","",'9 Mapa Riesgo, Plan Acción'!N114)</f>
        <v/>
      </c>
      <c r="J113" s="151" t="str">
        <f>+IF('9 Mapa Riesgo, Plan Acción'!O114="","",'9 Mapa Riesgo, Plan Acción'!O114)</f>
        <v/>
      </c>
      <c r="K113" s="151" t="str">
        <f>+IF('9 Mapa Riesgo, Plan Acción'!P114="","",'9 Mapa Riesgo, Plan Acción'!P114)</f>
        <v/>
      </c>
      <c r="L113" s="242" t="str">
        <f>+IF('9 Mapa Riesgo, Plan Acción'!Q114="","",'9 Mapa Riesgo, Plan Acción'!Q114)</f>
        <v/>
      </c>
      <c r="M113" s="152" t="str">
        <f>+IF('9 Mapa Riesgo, Plan Acción'!R114="","",'9 Mapa Riesgo, Plan Acción'!R114)</f>
        <v/>
      </c>
      <c r="P113" s="55"/>
      <c r="Q113" s="55"/>
      <c r="R113" s="55"/>
      <c r="S113" s="55"/>
      <c r="T113" s="55"/>
      <c r="U113" s="55"/>
    </row>
    <row r="114" spans="1:21" s="56" customFormat="1" ht="12.75" thickBot="1" x14ac:dyDescent="0.3">
      <c r="A114" s="884"/>
      <c r="B114" s="881"/>
      <c r="C114" s="880"/>
      <c r="D114" s="881"/>
      <c r="E114" s="874"/>
      <c r="F114" s="875"/>
      <c r="G114" s="885"/>
      <c r="H114" s="223" t="str">
        <f>+IF('9 Mapa Riesgo, Plan Acción'!M115="","",'9 Mapa Riesgo, Plan Acción'!M115)</f>
        <v/>
      </c>
      <c r="I114" s="124" t="str">
        <f>+IF('9 Mapa Riesgo, Plan Acción'!N115="","",'9 Mapa Riesgo, Plan Acción'!N115)</f>
        <v/>
      </c>
      <c r="J114" s="229" t="str">
        <f>+IF('9 Mapa Riesgo, Plan Acción'!O115="","",'9 Mapa Riesgo, Plan Acción'!O115)</f>
        <v/>
      </c>
      <c r="K114" s="229" t="str">
        <f>+IF('9 Mapa Riesgo, Plan Acción'!P115="","",'9 Mapa Riesgo, Plan Acción'!P115)</f>
        <v/>
      </c>
      <c r="L114" s="243" t="str">
        <f>+IF('9 Mapa Riesgo, Plan Acción'!Q115="","",'9 Mapa Riesgo, Plan Acción'!Q115)</f>
        <v/>
      </c>
      <c r="M114" s="153" t="str">
        <f>+IF('9 Mapa Riesgo, Plan Acción'!R115="","",'9 Mapa Riesgo, Plan Acción'!R115)</f>
        <v/>
      </c>
      <c r="P114" s="55"/>
      <c r="Q114" s="55"/>
      <c r="R114" s="55"/>
      <c r="S114" s="55"/>
      <c r="T114" s="55"/>
      <c r="U114" s="55"/>
    </row>
    <row r="115" spans="1:21" s="56" customFormat="1" ht="24" x14ac:dyDescent="0.25">
      <c r="A115" s="882" t="str">
        <f>'2 Contexto e Identificación'!$A$17</f>
        <v>R8</v>
      </c>
      <c r="B115" s="866" t="str">
        <f>+'2 Contexto e Identificación'!$E$17</f>
        <v>Posibilidad de recibir o solicitar cualquier dàdiva o beneficio a nombre propio o de terceros. Con el fin incumplir al seguimiento de informes de ley</v>
      </c>
      <c r="C115" s="864" t="s">
        <v>242</v>
      </c>
      <c r="D115" s="866" t="str">
        <f>+IF('6 Valoración Control'!G115="","",'6 Valoración Control'!G115)</f>
        <v>vencimiento de los tiempos de la rendicion de  los informes ley de la oficina de control interno</v>
      </c>
      <c r="E115" s="868" t="str">
        <f>+'7 Mapa Calor Residual'!$C$16</f>
        <v>Rara Vez</v>
      </c>
      <c r="F115" s="870" t="str">
        <f>+'7 Mapa Calor Residual'!$D$16</f>
        <v>Menor</v>
      </c>
      <c r="G115" s="862" t="str">
        <f>+'7 Mapa Calor Residual'!$E$16</f>
        <v>Leve</v>
      </c>
      <c r="H115" s="224" t="str">
        <f>+IF('9 Mapa Riesgo, Plan Acción'!M116="","",'9 Mapa Riesgo, Plan Acción'!M116)</f>
        <v>Reducir_Mitigar</v>
      </c>
      <c r="I115" s="120" t="str">
        <f>+IF('9 Mapa Riesgo, Plan Acción'!N116="","",'9 Mapa Riesgo, Plan Acción'!N116)</f>
        <v xml:space="preserve">Solicitar la informaciòn para realizar los informes </v>
      </c>
      <c r="J115" s="227" t="str">
        <f>+IF('9 Mapa Riesgo, Plan Acción'!O116="","",'9 Mapa Riesgo, Plan Acción'!O116)</f>
        <v>Correos Institucionales y Oficios de solicitudes.</v>
      </c>
      <c r="K115" s="227" t="str">
        <f>+IF('9 Mapa Riesgo, Plan Acción'!P116="","",'9 Mapa Riesgo, Plan Acción'!P116)</f>
        <v>Director de Oficina de Control Interno</v>
      </c>
      <c r="L115" s="244" t="str">
        <f>+IF('9 Mapa Riesgo, Plan Acción'!Q116="","",'9 Mapa Riesgo, Plan Acción'!Q116)</f>
        <v>Mensual</v>
      </c>
      <c r="M115" s="142" t="str">
        <f>+IF('9 Mapa Riesgo, Plan Acción'!R116="","",'9 Mapa Riesgo, Plan Acción'!R116)</f>
        <v>N. Correos Institucionales y Oficios de solicitudes.</v>
      </c>
      <c r="P115" s="55"/>
      <c r="Q115" s="55"/>
      <c r="R115" s="55"/>
      <c r="S115" s="55"/>
      <c r="T115" s="55"/>
      <c r="U115" s="55"/>
    </row>
    <row r="116" spans="1:21" s="56" customFormat="1" ht="24" x14ac:dyDescent="0.25">
      <c r="A116" s="883"/>
      <c r="B116" s="867"/>
      <c r="C116" s="865"/>
      <c r="D116" s="867"/>
      <c r="E116" s="869"/>
      <c r="F116" s="871"/>
      <c r="G116" s="863"/>
      <c r="H116" s="222" t="str">
        <f>+IF('9 Mapa Riesgo, Plan Acción'!M117="","",'9 Mapa Riesgo, Plan Acción'!M117)</f>
        <v>Reducir_Mitigar</v>
      </c>
      <c r="I116" s="122" t="str">
        <f>+IF('9 Mapa Riesgo, Plan Acción'!N117="","",'9 Mapa Riesgo, Plan Acción'!N117)</f>
        <v xml:space="preserve">Verificar los soportes cargados en las plataformas </v>
      </c>
      <c r="J116" s="151" t="str">
        <f>+IF('9 Mapa Riesgo, Plan Acción'!O117="","",'9 Mapa Riesgo, Plan Acción'!O117)</f>
        <v>Documentaciòn cargada en las paginas con su respectivo diligenciamiento.</v>
      </c>
      <c r="K116" s="151" t="str">
        <f>+IF('9 Mapa Riesgo, Plan Acción'!P117="","",'9 Mapa Riesgo, Plan Acción'!P117)</f>
        <v>Director de Oficina de Control Interno</v>
      </c>
      <c r="L116" s="242" t="str">
        <f>+IF('9 Mapa Riesgo, Plan Acción'!Q117="","",'9 Mapa Riesgo, Plan Acción'!Q117)</f>
        <v>Mensual</v>
      </c>
      <c r="M116" s="152" t="str">
        <f>+IF('9 Mapa Riesgo, Plan Acción'!R117="","",'9 Mapa Riesgo, Plan Acción'!R117)</f>
        <v>Documentaciòn cargada en las paginas con su respectivo diligenciamiento.</v>
      </c>
      <c r="P116" s="55"/>
      <c r="Q116" s="55"/>
      <c r="R116" s="55"/>
      <c r="S116" s="55"/>
      <c r="T116" s="55"/>
      <c r="U116" s="55"/>
    </row>
    <row r="117" spans="1:21" s="56" customFormat="1" x14ac:dyDescent="0.25">
      <c r="A117" s="883"/>
      <c r="B117" s="867"/>
      <c r="C117" s="865"/>
      <c r="D117" s="867"/>
      <c r="E117" s="869"/>
      <c r="F117" s="871"/>
      <c r="G117" s="863"/>
      <c r="H117" s="222" t="str">
        <f>+IF('9 Mapa Riesgo, Plan Acción'!M118="","",'9 Mapa Riesgo, Plan Acción'!M118)</f>
        <v/>
      </c>
      <c r="I117" s="122" t="str">
        <f>+IF('9 Mapa Riesgo, Plan Acción'!N118="","",'9 Mapa Riesgo, Plan Acción'!N118)</f>
        <v/>
      </c>
      <c r="J117" s="151" t="str">
        <f>+IF('9 Mapa Riesgo, Plan Acción'!O118="","",'9 Mapa Riesgo, Plan Acción'!O118)</f>
        <v/>
      </c>
      <c r="K117" s="151" t="str">
        <f>+IF('9 Mapa Riesgo, Plan Acción'!P118="","",'9 Mapa Riesgo, Plan Acción'!P118)</f>
        <v/>
      </c>
      <c r="L117" s="242" t="str">
        <f>+IF('9 Mapa Riesgo, Plan Acción'!Q118="","",'9 Mapa Riesgo, Plan Acción'!Q118)</f>
        <v/>
      </c>
      <c r="M117" s="152" t="str">
        <f>+IF('9 Mapa Riesgo, Plan Acción'!R118="","",'9 Mapa Riesgo, Plan Acción'!R118)</f>
        <v/>
      </c>
      <c r="P117" s="55"/>
      <c r="Q117" s="55"/>
      <c r="R117" s="55"/>
      <c r="S117" s="55"/>
      <c r="T117" s="55"/>
      <c r="U117" s="55"/>
    </row>
    <row r="118" spans="1:21" s="56" customFormat="1" ht="24" x14ac:dyDescent="0.25">
      <c r="A118" s="883"/>
      <c r="B118" s="867"/>
      <c r="C118" s="865" t="s">
        <v>246</v>
      </c>
      <c r="D118" s="867" t="str">
        <f>+IF('6 Valoración Control'!G118="","",'6 Valoración Control'!G118)</f>
        <v>desconocimiento en el manejo de las platafomas en que se rinden estos informes</v>
      </c>
      <c r="E118" s="869"/>
      <c r="F118" s="871"/>
      <c r="G118" s="863"/>
      <c r="H118" s="222" t="str">
        <f>+IF('9 Mapa Riesgo, Plan Acción'!M119="","",'9 Mapa Riesgo, Plan Acción'!M119)</f>
        <v>Reducir_Mitigar</v>
      </c>
      <c r="I118" s="122" t="str">
        <f>+IF('9 Mapa Riesgo, Plan Acción'!N119="","",'9 Mapa Riesgo, Plan Acción'!N119)</f>
        <v xml:space="preserve">Capacitaciones y Asesoramiento en el Cumplimiento de los informes de Ley </v>
      </c>
      <c r="J118" s="151" t="str">
        <f>+IF('9 Mapa Riesgo, Plan Acción'!O119="","",'9 Mapa Riesgo, Plan Acción'!O119)</f>
        <v xml:space="preserve">Actas de Capacitaciòn con listados de Asistencia </v>
      </c>
      <c r="K118" s="151" t="str">
        <f>+IF('9 Mapa Riesgo, Plan Acción'!P119="","",'9 Mapa Riesgo, Plan Acción'!P119)</f>
        <v>Director de Oficina de Control Interno</v>
      </c>
      <c r="L118" s="242" t="str">
        <f>+IF('9 Mapa Riesgo, Plan Acción'!Q119="","",'9 Mapa Riesgo, Plan Acción'!Q119)</f>
        <v>Mensual</v>
      </c>
      <c r="M118" s="152" t="str">
        <f>+IF('9 Mapa Riesgo, Plan Acción'!R119="","",'9 Mapa Riesgo, Plan Acción'!R119)</f>
        <v xml:space="preserve">N. Actas de Capacitaciòn con listados de Asistencia </v>
      </c>
      <c r="P118" s="55"/>
      <c r="Q118" s="55"/>
      <c r="R118" s="55"/>
      <c r="S118" s="55"/>
      <c r="T118" s="55"/>
      <c r="U118" s="55"/>
    </row>
    <row r="119" spans="1:21" s="56" customFormat="1" ht="36" x14ac:dyDescent="0.25">
      <c r="A119" s="883"/>
      <c r="B119" s="867"/>
      <c r="C119" s="865"/>
      <c r="D119" s="867"/>
      <c r="E119" s="869"/>
      <c r="F119" s="871"/>
      <c r="G119" s="863"/>
      <c r="H119" s="222" t="str">
        <f>+IF('9 Mapa Riesgo, Plan Acción'!M120="","",'9 Mapa Riesgo, Plan Acción'!M120)</f>
        <v>Reducir_Mitigar</v>
      </c>
      <c r="I119" s="122" t="str">
        <f>+IF('9 Mapa Riesgo, Plan Acción'!N120="","",'9 Mapa Riesgo, Plan Acción'!N120)</f>
        <v>Elaboraciòn de las guìas para el uso de las diferentes plataformas como son SIA Obesrva, SIRESIS, SUIT.</v>
      </c>
      <c r="J119" s="151" t="str">
        <f>+IF('9 Mapa Riesgo, Plan Acción'!O120="","",'9 Mapa Riesgo, Plan Acción'!O120)</f>
        <v xml:space="preserve">Correos Institucionales </v>
      </c>
      <c r="K119" s="151" t="str">
        <f>+IF('9 Mapa Riesgo, Plan Acción'!P120="","",'9 Mapa Riesgo, Plan Acción'!P120)</f>
        <v>Director de Oficina de Control Interno</v>
      </c>
      <c r="L119" s="242" t="str">
        <f>+IF('9 Mapa Riesgo, Plan Acción'!Q120="","",'9 Mapa Riesgo, Plan Acción'!Q120)</f>
        <v>Mensual</v>
      </c>
      <c r="M119" s="152" t="str">
        <f>+IF('9 Mapa Riesgo, Plan Acción'!R120="","",'9 Mapa Riesgo, Plan Acción'!R120)</f>
        <v>N. Correos Institucionales y Oficios de solicitudes.</v>
      </c>
      <c r="P119" s="55"/>
      <c r="Q119" s="55"/>
      <c r="R119" s="55"/>
      <c r="S119" s="55"/>
      <c r="T119" s="55"/>
      <c r="U119" s="55"/>
    </row>
    <row r="120" spans="1:21" s="56" customFormat="1" x14ac:dyDescent="0.25">
      <c r="A120" s="883"/>
      <c r="B120" s="867"/>
      <c r="C120" s="865"/>
      <c r="D120" s="867"/>
      <c r="E120" s="869"/>
      <c r="F120" s="871"/>
      <c r="G120" s="863"/>
      <c r="H120" s="222" t="str">
        <f>+IF('9 Mapa Riesgo, Plan Acción'!M121="","",'9 Mapa Riesgo, Plan Acción'!M121)</f>
        <v/>
      </c>
      <c r="I120" s="122" t="str">
        <f>+IF('9 Mapa Riesgo, Plan Acción'!N121="","",'9 Mapa Riesgo, Plan Acción'!N121)</f>
        <v/>
      </c>
      <c r="J120" s="151" t="str">
        <f>+IF('9 Mapa Riesgo, Plan Acción'!O121="","",'9 Mapa Riesgo, Plan Acción'!O121)</f>
        <v/>
      </c>
      <c r="K120" s="151" t="str">
        <f>+IF('9 Mapa Riesgo, Plan Acción'!P121="","",'9 Mapa Riesgo, Plan Acción'!P121)</f>
        <v/>
      </c>
      <c r="L120" s="242" t="str">
        <f>+IF('9 Mapa Riesgo, Plan Acción'!Q121="","",'9 Mapa Riesgo, Plan Acción'!Q121)</f>
        <v/>
      </c>
      <c r="M120" s="152" t="str">
        <f>+IF('9 Mapa Riesgo, Plan Acción'!R121="","",'9 Mapa Riesgo, Plan Acción'!R121)</f>
        <v/>
      </c>
      <c r="P120" s="55"/>
      <c r="Q120" s="55"/>
      <c r="R120" s="55"/>
      <c r="S120" s="55"/>
      <c r="T120" s="55"/>
      <c r="U120" s="55"/>
    </row>
    <row r="121" spans="1:21" s="56" customFormat="1" x14ac:dyDescent="0.25">
      <c r="A121" s="883"/>
      <c r="B121" s="867"/>
      <c r="C121" s="865" t="s">
        <v>247</v>
      </c>
      <c r="D121" s="867" t="str">
        <f>+IF('6 Valoración Control'!G121="","",'6 Valoración Control'!G121)</f>
        <v/>
      </c>
      <c r="E121" s="869"/>
      <c r="F121" s="871"/>
      <c r="G121" s="863"/>
      <c r="H121" s="222" t="str">
        <f>+IF('9 Mapa Riesgo, Plan Acción'!M122="","",'9 Mapa Riesgo, Plan Acción'!M122)</f>
        <v/>
      </c>
      <c r="I121" s="122" t="str">
        <f>+IF('9 Mapa Riesgo, Plan Acción'!N122="","",'9 Mapa Riesgo, Plan Acción'!N122)</f>
        <v/>
      </c>
      <c r="J121" s="151" t="str">
        <f>+IF('9 Mapa Riesgo, Plan Acción'!O122="","",'9 Mapa Riesgo, Plan Acción'!O122)</f>
        <v/>
      </c>
      <c r="K121" s="151" t="str">
        <f>+IF('9 Mapa Riesgo, Plan Acción'!P122="","",'9 Mapa Riesgo, Plan Acción'!P122)</f>
        <v/>
      </c>
      <c r="L121" s="242" t="str">
        <f>+IF('9 Mapa Riesgo, Plan Acción'!Q122="","",'9 Mapa Riesgo, Plan Acción'!Q122)</f>
        <v/>
      </c>
      <c r="M121" s="152" t="str">
        <f>+IF('9 Mapa Riesgo, Plan Acción'!R122="","",'9 Mapa Riesgo, Plan Acción'!R122)</f>
        <v/>
      </c>
      <c r="P121" s="55"/>
      <c r="Q121" s="55"/>
      <c r="R121" s="55"/>
      <c r="S121" s="55"/>
      <c r="T121" s="55"/>
      <c r="U121" s="55"/>
    </row>
    <row r="122" spans="1:21" s="56" customFormat="1" x14ac:dyDescent="0.25">
      <c r="A122" s="883"/>
      <c r="B122" s="867"/>
      <c r="C122" s="865"/>
      <c r="D122" s="867"/>
      <c r="E122" s="869"/>
      <c r="F122" s="871"/>
      <c r="G122" s="863"/>
      <c r="H122" s="222" t="str">
        <f>+IF('9 Mapa Riesgo, Plan Acción'!M123="","",'9 Mapa Riesgo, Plan Acción'!M123)</f>
        <v/>
      </c>
      <c r="I122" s="122" t="str">
        <f>+IF('9 Mapa Riesgo, Plan Acción'!N123="","",'9 Mapa Riesgo, Plan Acción'!N123)</f>
        <v/>
      </c>
      <c r="J122" s="151" t="str">
        <f>+IF('9 Mapa Riesgo, Plan Acción'!O123="","",'9 Mapa Riesgo, Plan Acción'!O123)</f>
        <v/>
      </c>
      <c r="K122" s="151" t="str">
        <f>+IF('9 Mapa Riesgo, Plan Acción'!P123="","",'9 Mapa Riesgo, Plan Acción'!P123)</f>
        <v/>
      </c>
      <c r="L122" s="242" t="str">
        <f>+IF('9 Mapa Riesgo, Plan Acción'!Q123="","",'9 Mapa Riesgo, Plan Acción'!Q123)</f>
        <v/>
      </c>
      <c r="M122" s="152" t="str">
        <f>+IF('9 Mapa Riesgo, Plan Acción'!R123="","",'9 Mapa Riesgo, Plan Acción'!R123)</f>
        <v/>
      </c>
      <c r="P122" s="55"/>
      <c r="Q122" s="55"/>
      <c r="R122" s="55"/>
      <c r="S122" s="55"/>
      <c r="T122" s="55"/>
      <c r="U122" s="55"/>
    </row>
    <row r="123" spans="1:21" s="56" customFormat="1" x14ac:dyDescent="0.25">
      <c r="A123" s="883"/>
      <c r="B123" s="867"/>
      <c r="C123" s="865"/>
      <c r="D123" s="867"/>
      <c r="E123" s="869"/>
      <c r="F123" s="871"/>
      <c r="G123" s="863"/>
      <c r="H123" s="222" t="str">
        <f>+IF('9 Mapa Riesgo, Plan Acción'!M124="","",'9 Mapa Riesgo, Plan Acción'!M124)</f>
        <v/>
      </c>
      <c r="I123" s="122" t="str">
        <f>+IF('9 Mapa Riesgo, Plan Acción'!N124="","",'9 Mapa Riesgo, Plan Acción'!N124)</f>
        <v/>
      </c>
      <c r="J123" s="151" t="str">
        <f>+IF('9 Mapa Riesgo, Plan Acción'!O124="","",'9 Mapa Riesgo, Plan Acción'!O124)</f>
        <v/>
      </c>
      <c r="K123" s="151" t="str">
        <f>+IF('9 Mapa Riesgo, Plan Acción'!P124="","",'9 Mapa Riesgo, Plan Acción'!P124)</f>
        <v/>
      </c>
      <c r="L123" s="242" t="str">
        <f>+IF('9 Mapa Riesgo, Plan Acción'!Q124="","",'9 Mapa Riesgo, Plan Acción'!Q124)</f>
        <v/>
      </c>
      <c r="M123" s="152" t="str">
        <f>+IF('9 Mapa Riesgo, Plan Acción'!R124="","",'9 Mapa Riesgo, Plan Acción'!R124)</f>
        <v/>
      </c>
      <c r="P123" s="55"/>
      <c r="Q123" s="55"/>
      <c r="R123" s="55"/>
      <c r="S123" s="55"/>
      <c r="T123" s="55"/>
      <c r="U123" s="55"/>
    </row>
    <row r="124" spans="1:21" s="56" customFormat="1" x14ac:dyDescent="0.25">
      <c r="A124" s="883"/>
      <c r="B124" s="867"/>
      <c r="C124" s="865" t="s">
        <v>248</v>
      </c>
      <c r="D124" s="867" t="str">
        <f>+IF('6 Valoración Control'!G124="","",'6 Valoración Control'!G124)</f>
        <v/>
      </c>
      <c r="E124" s="869"/>
      <c r="F124" s="871"/>
      <c r="G124" s="863"/>
      <c r="H124" s="222" t="str">
        <f>+IF('9 Mapa Riesgo, Plan Acción'!M125="","",'9 Mapa Riesgo, Plan Acción'!M125)</f>
        <v/>
      </c>
      <c r="I124" s="122" t="str">
        <f>+IF('9 Mapa Riesgo, Plan Acción'!N125="","",'9 Mapa Riesgo, Plan Acción'!N125)</f>
        <v/>
      </c>
      <c r="J124" s="151" t="str">
        <f>+IF('9 Mapa Riesgo, Plan Acción'!O125="","",'9 Mapa Riesgo, Plan Acción'!O125)</f>
        <v/>
      </c>
      <c r="K124" s="151" t="str">
        <f>+IF('9 Mapa Riesgo, Plan Acción'!P125="","",'9 Mapa Riesgo, Plan Acción'!P125)</f>
        <v/>
      </c>
      <c r="L124" s="242" t="str">
        <f>+IF('9 Mapa Riesgo, Plan Acción'!Q125="","",'9 Mapa Riesgo, Plan Acción'!Q125)</f>
        <v/>
      </c>
      <c r="M124" s="152" t="str">
        <f>+IF('9 Mapa Riesgo, Plan Acción'!R125="","",'9 Mapa Riesgo, Plan Acción'!R125)</f>
        <v/>
      </c>
      <c r="P124" s="55"/>
      <c r="Q124" s="55"/>
      <c r="R124" s="55"/>
      <c r="S124" s="55"/>
      <c r="T124" s="55"/>
      <c r="U124" s="55"/>
    </row>
    <row r="125" spans="1:21" s="56" customFormat="1" x14ac:dyDescent="0.25">
      <c r="A125" s="883"/>
      <c r="B125" s="867"/>
      <c r="C125" s="865"/>
      <c r="D125" s="867"/>
      <c r="E125" s="869"/>
      <c r="F125" s="871"/>
      <c r="G125" s="863"/>
      <c r="H125" s="222" t="str">
        <f>+IF('9 Mapa Riesgo, Plan Acción'!M126="","",'9 Mapa Riesgo, Plan Acción'!M126)</f>
        <v/>
      </c>
      <c r="I125" s="122" t="str">
        <f>+IF('9 Mapa Riesgo, Plan Acción'!N126="","",'9 Mapa Riesgo, Plan Acción'!N126)</f>
        <v/>
      </c>
      <c r="J125" s="151" t="str">
        <f>+IF('9 Mapa Riesgo, Plan Acción'!O126="","",'9 Mapa Riesgo, Plan Acción'!O126)</f>
        <v/>
      </c>
      <c r="K125" s="151" t="str">
        <f>+IF('9 Mapa Riesgo, Plan Acción'!P126="","",'9 Mapa Riesgo, Plan Acción'!P126)</f>
        <v/>
      </c>
      <c r="L125" s="242" t="str">
        <f>+IF('9 Mapa Riesgo, Plan Acción'!Q126="","",'9 Mapa Riesgo, Plan Acción'!Q126)</f>
        <v/>
      </c>
      <c r="M125" s="152" t="str">
        <f>+IF('9 Mapa Riesgo, Plan Acción'!R126="","",'9 Mapa Riesgo, Plan Acción'!R126)</f>
        <v/>
      </c>
      <c r="P125" s="55"/>
      <c r="Q125" s="55"/>
      <c r="R125" s="55"/>
      <c r="S125" s="55"/>
      <c r="T125" s="55"/>
      <c r="U125" s="55"/>
    </row>
    <row r="126" spans="1:21" s="56" customFormat="1" x14ac:dyDescent="0.25">
      <c r="A126" s="883"/>
      <c r="B126" s="867"/>
      <c r="C126" s="865"/>
      <c r="D126" s="867"/>
      <c r="E126" s="869"/>
      <c r="F126" s="871"/>
      <c r="G126" s="863"/>
      <c r="H126" s="222" t="str">
        <f>+IF('9 Mapa Riesgo, Plan Acción'!M127="","",'9 Mapa Riesgo, Plan Acción'!M127)</f>
        <v/>
      </c>
      <c r="I126" s="122" t="str">
        <f>+IF('9 Mapa Riesgo, Plan Acción'!N127="","",'9 Mapa Riesgo, Plan Acción'!N127)</f>
        <v/>
      </c>
      <c r="J126" s="151" t="str">
        <f>+IF('9 Mapa Riesgo, Plan Acción'!O127="","",'9 Mapa Riesgo, Plan Acción'!O127)</f>
        <v/>
      </c>
      <c r="K126" s="151" t="str">
        <f>+IF('9 Mapa Riesgo, Plan Acción'!P127="","",'9 Mapa Riesgo, Plan Acción'!P127)</f>
        <v/>
      </c>
      <c r="L126" s="242" t="str">
        <f>+IF('9 Mapa Riesgo, Plan Acción'!Q127="","",'9 Mapa Riesgo, Plan Acción'!Q127)</f>
        <v/>
      </c>
      <c r="M126" s="152" t="str">
        <f>+IF('9 Mapa Riesgo, Plan Acción'!R127="","",'9 Mapa Riesgo, Plan Acción'!R127)</f>
        <v/>
      </c>
      <c r="P126" s="55"/>
      <c r="Q126" s="55"/>
      <c r="R126" s="55"/>
      <c r="S126" s="55"/>
      <c r="T126" s="55"/>
      <c r="U126" s="55"/>
    </row>
    <row r="127" spans="1:21" s="56" customFormat="1" x14ac:dyDescent="0.25">
      <c r="A127" s="883"/>
      <c r="B127" s="867"/>
      <c r="C127" s="865" t="s">
        <v>249</v>
      </c>
      <c r="D127" s="867" t="str">
        <f>+IF('6 Valoración Control'!G127="","",'6 Valoración Control'!G127)</f>
        <v/>
      </c>
      <c r="E127" s="869"/>
      <c r="F127" s="871"/>
      <c r="G127" s="863"/>
      <c r="H127" s="222" t="str">
        <f>+IF('9 Mapa Riesgo, Plan Acción'!M128="","",'9 Mapa Riesgo, Plan Acción'!M128)</f>
        <v/>
      </c>
      <c r="I127" s="122" t="str">
        <f>+IF('9 Mapa Riesgo, Plan Acción'!N128="","",'9 Mapa Riesgo, Plan Acción'!N128)</f>
        <v/>
      </c>
      <c r="J127" s="151" t="str">
        <f>+IF('9 Mapa Riesgo, Plan Acción'!O128="","",'9 Mapa Riesgo, Plan Acción'!O128)</f>
        <v/>
      </c>
      <c r="K127" s="151" t="str">
        <f>+IF('9 Mapa Riesgo, Plan Acción'!P128="","",'9 Mapa Riesgo, Plan Acción'!P128)</f>
        <v/>
      </c>
      <c r="L127" s="242" t="str">
        <f>+IF('9 Mapa Riesgo, Plan Acción'!Q128="","",'9 Mapa Riesgo, Plan Acción'!Q128)</f>
        <v/>
      </c>
      <c r="M127" s="152" t="str">
        <f>+IF('9 Mapa Riesgo, Plan Acción'!R128="","",'9 Mapa Riesgo, Plan Acción'!R128)</f>
        <v/>
      </c>
      <c r="P127" s="55"/>
      <c r="Q127" s="55"/>
      <c r="R127" s="55"/>
      <c r="S127" s="55"/>
      <c r="T127" s="55"/>
      <c r="U127" s="55"/>
    </row>
    <row r="128" spans="1:21" s="56" customFormat="1" x14ac:dyDescent="0.25">
      <c r="A128" s="883"/>
      <c r="B128" s="867"/>
      <c r="C128" s="865"/>
      <c r="D128" s="867"/>
      <c r="E128" s="869"/>
      <c r="F128" s="871"/>
      <c r="G128" s="863"/>
      <c r="H128" s="222" t="str">
        <f>+IF('9 Mapa Riesgo, Plan Acción'!M129="","",'9 Mapa Riesgo, Plan Acción'!M129)</f>
        <v/>
      </c>
      <c r="I128" s="122" t="str">
        <f>+IF('9 Mapa Riesgo, Plan Acción'!N129="","",'9 Mapa Riesgo, Plan Acción'!N129)</f>
        <v/>
      </c>
      <c r="J128" s="151" t="str">
        <f>+IF('9 Mapa Riesgo, Plan Acción'!O129="","",'9 Mapa Riesgo, Plan Acción'!O129)</f>
        <v/>
      </c>
      <c r="K128" s="151" t="str">
        <f>+IF('9 Mapa Riesgo, Plan Acción'!P129="","",'9 Mapa Riesgo, Plan Acción'!P129)</f>
        <v/>
      </c>
      <c r="L128" s="242" t="str">
        <f>+IF('9 Mapa Riesgo, Plan Acción'!Q129="","",'9 Mapa Riesgo, Plan Acción'!Q129)</f>
        <v/>
      </c>
      <c r="M128" s="152" t="str">
        <f>+IF('9 Mapa Riesgo, Plan Acción'!R129="","",'9 Mapa Riesgo, Plan Acción'!R129)</f>
        <v/>
      </c>
      <c r="P128" s="55"/>
      <c r="Q128" s="55"/>
      <c r="R128" s="55"/>
      <c r="S128" s="55"/>
      <c r="T128" s="55"/>
      <c r="U128" s="55"/>
    </row>
    <row r="129" spans="1:21" s="56" customFormat="1" ht="12.75" thickBot="1" x14ac:dyDescent="0.3">
      <c r="A129" s="884"/>
      <c r="B129" s="881"/>
      <c r="C129" s="880"/>
      <c r="D129" s="881"/>
      <c r="E129" s="874"/>
      <c r="F129" s="875"/>
      <c r="G129" s="885"/>
      <c r="H129" s="223" t="str">
        <f>+IF('9 Mapa Riesgo, Plan Acción'!M130="","",'9 Mapa Riesgo, Plan Acción'!M130)</f>
        <v/>
      </c>
      <c r="I129" s="124" t="str">
        <f>+IF('9 Mapa Riesgo, Plan Acción'!N130="","",'9 Mapa Riesgo, Plan Acción'!N130)</f>
        <v/>
      </c>
      <c r="J129" s="229" t="str">
        <f>+IF('9 Mapa Riesgo, Plan Acción'!O130="","",'9 Mapa Riesgo, Plan Acción'!O130)</f>
        <v/>
      </c>
      <c r="K129" s="229" t="str">
        <f>+IF('9 Mapa Riesgo, Plan Acción'!P130="","",'9 Mapa Riesgo, Plan Acción'!P130)</f>
        <v/>
      </c>
      <c r="L129" s="243" t="str">
        <f>+IF('9 Mapa Riesgo, Plan Acción'!Q130="","",'9 Mapa Riesgo, Plan Acción'!Q130)</f>
        <v/>
      </c>
      <c r="M129" s="153" t="str">
        <f>+IF('9 Mapa Riesgo, Plan Acción'!R130="","",'9 Mapa Riesgo, Plan Acción'!R130)</f>
        <v/>
      </c>
      <c r="P129" s="55"/>
      <c r="Q129" s="55"/>
      <c r="R129" s="55"/>
      <c r="S129" s="55"/>
      <c r="T129" s="55"/>
      <c r="U129" s="55"/>
    </row>
    <row r="130" spans="1:21" s="56" customFormat="1" ht="48" x14ac:dyDescent="0.25">
      <c r="A130" s="882" t="str">
        <f>'2 Contexto e Identificación'!$A$18</f>
        <v>R9</v>
      </c>
      <c r="B130" s="866" t="str">
        <f>+'2 Contexto e Identificación'!$E$18</f>
        <v>Posibilidad de recibir o solicitar cualquier dádiva o beneficio a nombre propio o de terceros Con el fin de  Emitir las Personerìas Jurìdicas de Edificios y Condominios en el Distrito de Santa Marta.</v>
      </c>
      <c r="C130" s="864" t="s">
        <v>242</v>
      </c>
      <c r="D130" s="866" t="str">
        <f>+IF('6 Valoración Control'!G130="","",'6 Valoración Control'!G130)</f>
        <v xml:space="preserve">Recepcion de documentacion fuera del término para la elaboración de la emisión de personerias juridicas de edificios y condominios en el Distrito de Santa Marta </v>
      </c>
      <c r="E130" s="868" t="str">
        <f>+'7 Mapa Calor Residual'!$C$17</f>
        <v>Rara Vez</v>
      </c>
      <c r="F130" s="870" t="str">
        <f>+'7 Mapa Calor Residual'!$D$17</f>
        <v>Moderado</v>
      </c>
      <c r="G130" s="862" t="str">
        <f>+'7 Mapa Calor Residual'!$E$17</f>
        <v>Moderado</v>
      </c>
      <c r="H130" s="224" t="str">
        <f>+IF('9 Mapa Riesgo, Plan Acción'!M131="","",'9 Mapa Riesgo, Plan Acción'!M131)</f>
        <v>Reducir_Mitigar</v>
      </c>
      <c r="I130" s="120" t="str">
        <f>+IF('9 Mapa Riesgo, Plan Acción'!N131="","",'9 Mapa Riesgo, Plan Acción'!N131)</f>
        <v xml:space="preserve">La verificación de la entrega de la documentación o emisión de personerias juridicas, se realiza de manera personal o por vìa electronica al solicitante </v>
      </c>
      <c r="J130" s="227" t="str">
        <f>+IF('9 Mapa Riesgo, Plan Acción'!O131="","",'9 Mapa Riesgo, Plan Acción'!O131)</f>
        <v xml:space="preserve">Correos institucionales </v>
      </c>
      <c r="K130" s="227" t="str">
        <f>+IF('9 Mapa Riesgo, Plan Acción'!P131="","",'9 Mapa Riesgo, Plan Acción'!P131)</f>
        <v xml:space="preserve">Jefe Juridico Distrital </v>
      </c>
      <c r="L130" s="244" t="str">
        <f>+IF('9 Mapa Riesgo, Plan Acción'!Q131="","",'9 Mapa Riesgo, Plan Acción'!Q131)</f>
        <v xml:space="preserve">Quincenal </v>
      </c>
      <c r="M130" s="142" t="str">
        <f>+IF('9 Mapa Riesgo, Plan Acción'!R131="","",'9 Mapa Riesgo, Plan Acción'!R131)</f>
        <v>N. Correos Institucionales y Oficios de solicitudes.</v>
      </c>
      <c r="P130" s="55"/>
      <c r="Q130" s="55"/>
      <c r="R130" s="55"/>
      <c r="S130" s="55"/>
      <c r="T130" s="55"/>
      <c r="U130" s="55"/>
    </row>
    <row r="131" spans="1:21" s="56" customFormat="1" ht="48" x14ac:dyDescent="0.25">
      <c r="A131" s="883"/>
      <c r="B131" s="867"/>
      <c r="C131" s="865"/>
      <c r="D131" s="867"/>
      <c r="E131" s="869"/>
      <c r="F131" s="871"/>
      <c r="G131" s="863"/>
      <c r="H131" s="222" t="str">
        <f>+IF('9 Mapa Riesgo, Plan Acción'!M132="","",'9 Mapa Riesgo, Plan Acción'!M132)</f>
        <v>Reducir_Mitigar</v>
      </c>
      <c r="I131" s="122" t="str">
        <f>+IF('9 Mapa Riesgo, Plan Acción'!N132="","",'9 Mapa Riesgo, Plan Acción'!N132)</f>
        <v xml:space="preserve">Se le informa al usuario que el tiempo estimado para elaboración de las personerias juridicas de edifcios y condominios es de 15 dìas hàbiles </v>
      </c>
      <c r="J131" s="151" t="str">
        <f>+IF('9 Mapa Riesgo, Plan Acción'!O132="","",'9 Mapa Riesgo, Plan Acción'!O132)</f>
        <v xml:space="preserve">Correos institucionales </v>
      </c>
      <c r="K131" s="151" t="str">
        <f>+IF('9 Mapa Riesgo, Plan Acción'!P132="","",'9 Mapa Riesgo, Plan Acción'!P132)</f>
        <v xml:space="preserve">Jefe Juridico Distrital </v>
      </c>
      <c r="L131" s="242" t="str">
        <f>+IF('9 Mapa Riesgo, Plan Acción'!Q132="","",'9 Mapa Riesgo, Plan Acción'!Q132)</f>
        <v xml:space="preserve">Quincenal </v>
      </c>
      <c r="M131" s="152" t="str">
        <f>+IF('9 Mapa Riesgo, Plan Acción'!R132="","",'9 Mapa Riesgo, Plan Acción'!R132)</f>
        <v>N. Correos Institucionales y Oficios de solicitudes.</v>
      </c>
      <c r="P131" s="55"/>
      <c r="Q131" s="55"/>
      <c r="R131" s="55"/>
      <c r="S131" s="55"/>
      <c r="T131" s="55"/>
      <c r="U131" s="55"/>
    </row>
    <row r="132" spans="1:21" s="56" customFormat="1" ht="60" x14ac:dyDescent="0.25">
      <c r="A132" s="883"/>
      <c r="B132" s="867"/>
      <c r="C132" s="865"/>
      <c r="D132" s="867"/>
      <c r="E132" s="869"/>
      <c r="F132" s="871"/>
      <c r="G132" s="863"/>
      <c r="H132" s="222" t="str">
        <f>+IF('9 Mapa Riesgo, Plan Acción'!M133="","",'9 Mapa Riesgo, Plan Acción'!M133)</f>
        <v>Reducir_Mitigar</v>
      </c>
      <c r="I132" s="122" t="str">
        <f>+IF('9 Mapa Riesgo, Plan Acción'!N133="","",'9 Mapa Riesgo, Plan Acción'!N133)</f>
        <v xml:space="preserve">Se le informa al usuario que se recepción los documentos previamente a un estudio de verificación de los documentos solicitados para la expedición de edificios y condominios </v>
      </c>
      <c r="J132" s="151" t="str">
        <f>+IF('9 Mapa Riesgo, Plan Acción'!O133="","",'9 Mapa Riesgo, Plan Acción'!O133)</f>
        <v>correos institucionales</v>
      </c>
      <c r="K132" s="151" t="str">
        <f>+IF('9 Mapa Riesgo, Plan Acción'!P133="","",'9 Mapa Riesgo, Plan Acción'!P133)</f>
        <v>Jefe Jurídicico Distrital</v>
      </c>
      <c r="L132" s="242" t="str">
        <f>+IF('9 Mapa Riesgo, Plan Acción'!Q133="","",'9 Mapa Riesgo, Plan Acción'!Q133)</f>
        <v xml:space="preserve">Quincenal </v>
      </c>
      <c r="M132" s="152" t="str">
        <f>+IF('9 Mapa Riesgo, Plan Acción'!R133="","",'9 Mapa Riesgo, Plan Acción'!R133)</f>
        <v>N. Correos Institucionales y Oficios de solicitudes.</v>
      </c>
      <c r="P132" s="55"/>
      <c r="Q132" s="55"/>
      <c r="R132" s="55"/>
      <c r="S132" s="55"/>
      <c r="T132" s="55"/>
      <c r="U132" s="55"/>
    </row>
    <row r="133" spans="1:21" s="56" customFormat="1" ht="72" x14ac:dyDescent="0.25">
      <c r="A133" s="883"/>
      <c r="B133" s="867"/>
      <c r="C133" s="865" t="s">
        <v>246</v>
      </c>
      <c r="D133" s="867" t="str">
        <f>+IF('6 Valoración Control'!G133="","",'6 Valoración Control'!G133)</f>
        <v xml:space="preserve">La recepción de los documentos incompletos para expedición de las personerias juridicas de edificios y condominios e el Distrito de Santa Marta </v>
      </c>
      <c r="E133" s="869"/>
      <c r="F133" s="871"/>
      <c r="G133" s="863"/>
      <c r="H133" s="222" t="str">
        <f>+IF('9 Mapa Riesgo, Plan Acción'!M134="","",'9 Mapa Riesgo, Plan Acción'!M134)</f>
        <v>Reducir_Mitigar</v>
      </c>
      <c r="I133" s="122" t="str">
        <f>+IF('9 Mapa Riesgo, Plan Acción'!N134="","",'9 Mapa Riesgo, Plan Acción'!N134)</f>
        <v>Se realiza la verificación de los documentos por la persona encargada de la expedición de la personeria jurídica y de otro de funcionario que revisan no solamente el documento eleborado sino las documentaciones aportadas</v>
      </c>
      <c r="J133" s="151" t="str">
        <f>+IF('9 Mapa Riesgo, Plan Acción'!O134="","",'9 Mapa Riesgo, Plan Acción'!O134)</f>
        <v xml:space="preserve">correos institucionales </v>
      </c>
      <c r="K133" s="151" t="str">
        <f>+IF('9 Mapa Riesgo, Plan Acción'!P134="","",'9 Mapa Riesgo, Plan Acción'!P134)</f>
        <v xml:space="preserve">Jefe Juridico Distrital </v>
      </c>
      <c r="L133" s="242" t="str">
        <f>+IF('9 Mapa Riesgo, Plan Acción'!Q134="","",'9 Mapa Riesgo, Plan Acción'!Q134)</f>
        <v xml:space="preserve">Quincenal </v>
      </c>
      <c r="M133" s="152" t="str">
        <f>+IF('9 Mapa Riesgo, Plan Acción'!R134="","",'9 Mapa Riesgo, Plan Acción'!R134)</f>
        <v>N. Correos Institucionales y Oficios de solicitudes.</v>
      </c>
      <c r="P133" s="55"/>
      <c r="Q133" s="55"/>
      <c r="R133" s="55"/>
      <c r="S133" s="55"/>
      <c r="T133" s="55"/>
      <c r="U133" s="55"/>
    </row>
    <row r="134" spans="1:21" s="56" customFormat="1" ht="72" x14ac:dyDescent="0.25">
      <c r="A134" s="883"/>
      <c r="B134" s="867"/>
      <c r="C134" s="865"/>
      <c r="D134" s="867"/>
      <c r="E134" s="869"/>
      <c r="F134" s="871"/>
      <c r="G134" s="863"/>
      <c r="H134" s="222" t="str">
        <f>+IF('9 Mapa Riesgo, Plan Acción'!M135="","",'9 Mapa Riesgo, Plan Acción'!M135)</f>
        <v>Reducir_Mitigar</v>
      </c>
      <c r="I134" s="122" t="str">
        <f>+IF('9 Mapa Riesgo, Plan Acción'!N135="","",'9 Mapa Riesgo, Plan Acción'!N135)</f>
        <v>Se realiza la verificación de los documentos por la persona encargada de la expedición de la personeria jurídica y de otro de funcionario que revisan no solamente el documento eleborado sino las documentaciones aportadas</v>
      </c>
      <c r="J134" s="151" t="str">
        <f>+IF('9 Mapa Riesgo, Plan Acción'!O135="","",'9 Mapa Riesgo, Plan Acción'!O135)</f>
        <v xml:space="preserve">correos institucionales </v>
      </c>
      <c r="K134" s="151" t="str">
        <f>+IF('9 Mapa Riesgo, Plan Acción'!P135="","",'9 Mapa Riesgo, Plan Acción'!P135)</f>
        <v>Jefe Jurídico Distrital</v>
      </c>
      <c r="L134" s="242" t="str">
        <f>+IF('9 Mapa Riesgo, Plan Acción'!Q135="","",'9 Mapa Riesgo, Plan Acción'!Q135)</f>
        <v xml:space="preserve">Quincenal </v>
      </c>
      <c r="M134" s="152" t="str">
        <f>+IF('9 Mapa Riesgo, Plan Acción'!R135="","",'9 Mapa Riesgo, Plan Acción'!R135)</f>
        <v>N. Correos Institucionales y Oficios de solicitudes.</v>
      </c>
      <c r="P134" s="55"/>
      <c r="Q134" s="55"/>
      <c r="R134" s="55"/>
      <c r="S134" s="55"/>
      <c r="T134" s="55"/>
      <c r="U134" s="55"/>
    </row>
    <row r="135" spans="1:21" s="56" customFormat="1" ht="84" x14ac:dyDescent="0.25">
      <c r="A135" s="883"/>
      <c r="B135" s="867"/>
      <c r="C135" s="865"/>
      <c r="D135" s="867"/>
      <c r="E135" s="869"/>
      <c r="F135" s="871"/>
      <c r="G135" s="863"/>
      <c r="H135" s="222" t="str">
        <f>+IF('9 Mapa Riesgo, Plan Acción'!M136="","",'9 Mapa Riesgo, Plan Acción'!M136)</f>
        <v>Reducir_Mitigar</v>
      </c>
      <c r="I135" s="122" t="str">
        <f>+IF('9 Mapa Riesgo, Plan Acción'!N136="","",'9 Mapa Riesgo, Plan Acción'!N136)</f>
        <v xml:space="preserve">Se realiza el cambio continuo  del encargado de la expediciòn de las personerias juridicas por parte del Jefe Jurídico y  la debida revisión de otro funcionarios para hacer una mejorar verificaciòn ante la expediciòn de las personerias juridicas </v>
      </c>
      <c r="J135" s="151" t="str">
        <f>+IF('9 Mapa Riesgo, Plan Acción'!O136="","",'9 Mapa Riesgo, Plan Acción'!O136)</f>
        <v>correos institucionales</v>
      </c>
      <c r="K135" s="151" t="str">
        <f>+IF('9 Mapa Riesgo, Plan Acción'!P136="","",'9 Mapa Riesgo, Plan Acción'!P136)</f>
        <v xml:space="preserve">Jefe Jurìdico Distrital </v>
      </c>
      <c r="L135" s="242" t="str">
        <f>+IF('9 Mapa Riesgo, Plan Acción'!Q136="","",'9 Mapa Riesgo, Plan Acción'!Q136)</f>
        <v xml:space="preserve">Quincenal </v>
      </c>
      <c r="M135" s="152" t="str">
        <f>+IF('9 Mapa Riesgo, Plan Acción'!R136="","",'9 Mapa Riesgo, Plan Acción'!R136)</f>
        <v>N. Correos Institucionales y Oficios de solicitudes.</v>
      </c>
      <c r="P135" s="55"/>
      <c r="Q135" s="55"/>
      <c r="R135" s="55"/>
      <c r="S135" s="55"/>
      <c r="T135" s="55"/>
      <c r="U135" s="55"/>
    </row>
    <row r="136" spans="1:21" s="56" customFormat="1" x14ac:dyDescent="0.25">
      <c r="A136" s="883"/>
      <c r="B136" s="867"/>
      <c r="C136" s="865" t="s">
        <v>247</v>
      </c>
      <c r="D136" s="867" t="str">
        <f>+IF('6 Valoración Control'!G136="","",'6 Valoración Control'!G136)</f>
        <v/>
      </c>
      <c r="E136" s="869"/>
      <c r="F136" s="871"/>
      <c r="G136" s="863"/>
      <c r="H136" s="222" t="str">
        <f>+IF('9 Mapa Riesgo, Plan Acción'!M137="","",'9 Mapa Riesgo, Plan Acción'!M137)</f>
        <v/>
      </c>
      <c r="I136" s="122" t="str">
        <f>+IF('9 Mapa Riesgo, Plan Acción'!N137="","",'9 Mapa Riesgo, Plan Acción'!N137)</f>
        <v/>
      </c>
      <c r="J136" s="151" t="str">
        <f>+IF('9 Mapa Riesgo, Plan Acción'!O137="","",'9 Mapa Riesgo, Plan Acción'!O137)</f>
        <v/>
      </c>
      <c r="K136" s="151" t="str">
        <f>+IF('9 Mapa Riesgo, Plan Acción'!P137="","",'9 Mapa Riesgo, Plan Acción'!P137)</f>
        <v/>
      </c>
      <c r="L136" s="242" t="str">
        <f>+IF('9 Mapa Riesgo, Plan Acción'!Q137="","",'9 Mapa Riesgo, Plan Acción'!Q137)</f>
        <v/>
      </c>
      <c r="M136" s="152" t="str">
        <f>+IF('9 Mapa Riesgo, Plan Acción'!R137="","",'9 Mapa Riesgo, Plan Acción'!R137)</f>
        <v/>
      </c>
      <c r="P136" s="55"/>
      <c r="Q136" s="55"/>
      <c r="R136" s="55"/>
      <c r="S136" s="55"/>
      <c r="T136" s="55"/>
      <c r="U136" s="55"/>
    </row>
    <row r="137" spans="1:21" s="56" customFormat="1" x14ac:dyDescent="0.25">
      <c r="A137" s="883"/>
      <c r="B137" s="867"/>
      <c r="C137" s="865"/>
      <c r="D137" s="867"/>
      <c r="E137" s="869"/>
      <c r="F137" s="871"/>
      <c r="G137" s="863"/>
      <c r="H137" s="222" t="str">
        <f>+IF('9 Mapa Riesgo, Plan Acción'!M138="","",'9 Mapa Riesgo, Plan Acción'!M138)</f>
        <v/>
      </c>
      <c r="I137" s="122" t="str">
        <f>+IF('9 Mapa Riesgo, Plan Acción'!N138="","",'9 Mapa Riesgo, Plan Acción'!N138)</f>
        <v/>
      </c>
      <c r="J137" s="151" t="str">
        <f>+IF('9 Mapa Riesgo, Plan Acción'!O138="","",'9 Mapa Riesgo, Plan Acción'!O138)</f>
        <v/>
      </c>
      <c r="K137" s="151" t="str">
        <f>+IF('9 Mapa Riesgo, Plan Acción'!P138="","",'9 Mapa Riesgo, Plan Acción'!P138)</f>
        <v/>
      </c>
      <c r="L137" s="242" t="str">
        <f>+IF('9 Mapa Riesgo, Plan Acción'!Q138="","",'9 Mapa Riesgo, Plan Acción'!Q138)</f>
        <v/>
      </c>
      <c r="M137" s="152" t="str">
        <f>+IF('9 Mapa Riesgo, Plan Acción'!R138="","",'9 Mapa Riesgo, Plan Acción'!R138)</f>
        <v/>
      </c>
      <c r="P137" s="55"/>
      <c r="Q137" s="55"/>
      <c r="R137" s="55"/>
      <c r="S137" s="55"/>
      <c r="T137" s="55"/>
      <c r="U137" s="55"/>
    </row>
    <row r="138" spans="1:21" s="56" customFormat="1" x14ac:dyDescent="0.25">
      <c r="A138" s="883"/>
      <c r="B138" s="867"/>
      <c r="C138" s="865"/>
      <c r="D138" s="867"/>
      <c r="E138" s="869"/>
      <c r="F138" s="871"/>
      <c r="G138" s="863"/>
      <c r="H138" s="222" t="str">
        <f>+IF('9 Mapa Riesgo, Plan Acción'!M139="","",'9 Mapa Riesgo, Plan Acción'!M139)</f>
        <v/>
      </c>
      <c r="I138" s="122" t="str">
        <f>+IF('9 Mapa Riesgo, Plan Acción'!N139="","",'9 Mapa Riesgo, Plan Acción'!N139)</f>
        <v/>
      </c>
      <c r="J138" s="151" t="str">
        <f>+IF('9 Mapa Riesgo, Plan Acción'!O139="","",'9 Mapa Riesgo, Plan Acción'!O139)</f>
        <v/>
      </c>
      <c r="K138" s="151" t="str">
        <f>+IF('9 Mapa Riesgo, Plan Acción'!P139="","",'9 Mapa Riesgo, Plan Acción'!P139)</f>
        <v/>
      </c>
      <c r="L138" s="242" t="str">
        <f>+IF('9 Mapa Riesgo, Plan Acción'!Q139="","",'9 Mapa Riesgo, Plan Acción'!Q139)</f>
        <v/>
      </c>
      <c r="M138" s="152" t="str">
        <f>+IF('9 Mapa Riesgo, Plan Acción'!R139="","",'9 Mapa Riesgo, Plan Acción'!R139)</f>
        <v/>
      </c>
      <c r="P138" s="55"/>
      <c r="Q138" s="55"/>
      <c r="R138" s="55"/>
      <c r="S138" s="55"/>
      <c r="T138" s="55"/>
      <c r="U138" s="55"/>
    </row>
    <row r="139" spans="1:21" s="56" customFormat="1" x14ac:dyDescent="0.25">
      <c r="A139" s="883"/>
      <c r="B139" s="867"/>
      <c r="C139" s="865" t="s">
        <v>248</v>
      </c>
      <c r="D139" s="867" t="str">
        <f>+IF('6 Valoración Control'!G139="","",'6 Valoración Control'!G139)</f>
        <v/>
      </c>
      <c r="E139" s="869"/>
      <c r="F139" s="871"/>
      <c r="G139" s="863"/>
      <c r="H139" s="222" t="str">
        <f>+IF('9 Mapa Riesgo, Plan Acción'!M140="","",'9 Mapa Riesgo, Plan Acción'!M140)</f>
        <v/>
      </c>
      <c r="I139" s="122" t="str">
        <f>+IF('9 Mapa Riesgo, Plan Acción'!N140="","",'9 Mapa Riesgo, Plan Acción'!N140)</f>
        <v/>
      </c>
      <c r="J139" s="151" t="str">
        <f>+IF('9 Mapa Riesgo, Plan Acción'!O140="","",'9 Mapa Riesgo, Plan Acción'!O140)</f>
        <v/>
      </c>
      <c r="K139" s="151" t="str">
        <f>+IF('9 Mapa Riesgo, Plan Acción'!P140="","",'9 Mapa Riesgo, Plan Acción'!P140)</f>
        <v/>
      </c>
      <c r="L139" s="242" t="str">
        <f>+IF('9 Mapa Riesgo, Plan Acción'!Q140="","",'9 Mapa Riesgo, Plan Acción'!Q140)</f>
        <v/>
      </c>
      <c r="M139" s="152" t="str">
        <f>+IF('9 Mapa Riesgo, Plan Acción'!R140="","",'9 Mapa Riesgo, Plan Acción'!R140)</f>
        <v/>
      </c>
      <c r="P139" s="55"/>
      <c r="Q139" s="55"/>
      <c r="R139" s="55"/>
      <c r="S139" s="55"/>
      <c r="T139" s="55"/>
      <c r="U139" s="55"/>
    </row>
    <row r="140" spans="1:21" s="56" customFormat="1" x14ac:dyDescent="0.25">
      <c r="A140" s="883"/>
      <c r="B140" s="867"/>
      <c r="C140" s="865"/>
      <c r="D140" s="867"/>
      <c r="E140" s="869"/>
      <c r="F140" s="871"/>
      <c r="G140" s="863"/>
      <c r="H140" s="222" t="str">
        <f>+IF('9 Mapa Riesgo, Plan Acción'!M141="","",'9 Mapa Riesgo, Plan Acción'!M141)</f>
        <v/>
      </c>
      <c r="I140" s="122" t="str">
        <f>+IF('9 Mapa Riesgo, Plan Acción'!N141="","",'9 Mapa Riesgo, Plan Acción'!N141)</f>
        <v/>
      </c>
      <c r="J140" s="151" t="str">
        <f>+IF('9 Mapa Riesgo, Plan Acción'!O141="","",'9 Mapa Riesgo, Plan Acción'!O141)</f>
        <v/>
      </c>
      <c r="K140" s="151" t="str">
        <f>+IF('9 Mapa Riesgo, Plan Acción'!P141="","",'9 Mapa Riesgo, Plan Acción'!P141)</f>
        <v/>
      </c>
      <c r="L140" s="242" t="str">
        <f>+IF('9 Mapa Riesgo, Plan Acción'!Q141="","",'9 Mapa Riesgo, Plan Acción'!Q141)</f>
        <v/>
      </c>
      <c r="M140" s="152" t="str">
        <f>+IF('9 Mapa Riesgo, Plan Acción'!R141="","",'9 Mapa Riesgo, Plan Acción'!R141)</f>
        <v/>
      </c>
      <c r="P140" s="55"/>
      <c r="Q140" s="55"/>
      <c r="R140" s="55"/>
      <c r="S140" s="55"/>
      <c r="T140" s="55"/>
      <c r="U140" s="55"/>
    </row>
    <row r="141" spans="1:21" s="56" customFormat="1" x14ac:dyDescent="0.25">
      <c r="A141" s="883"/>
      <c r="B141" s="867"/>
      <c r="C141" s="865"/>
      <c r="D141" s="867"/>
      <c r="E141" s="869"/>
      <c r="F141" s="871"/>
      <c r="G141" s="863"/>
      <c r="H141" s="222" t="str">
        <f>+IF('9 Mapa Riesgo, Plan Acción'!M142="","",'9 Mapa Riesgo, Plan Acción'!M142)</f>
        <v/>
      </c>
      <c r="I141" s="122" t="str">
        <f>+IF('9 Mapa Riesgo, Plan Acción'!N142="","",'9 Mapa Riesgo, Plan Acción'!N142)</f>
        <v/>
      </c>
      <c r="J141" s="151" t="str">
        <f>+IF('9 Mapa Riesgo, Plan Acción'!O142="","",'9 Mapa Riesgo, Plan Acción'!O142)</f>
        <v/>
      </c>
      <c r="K141" s="151" t="str">
        <f>+IF('9 Mapa Riesgo, Plan Acción'!P142="","",'9 Mapa Riesgo, Plan Acción'!P142)</f>
        <v/>
      </c>
      <c r="L141" s="242" t="str">
        <f>+IF('9 Mapa Riesgo, Plan Acción'!Q142="","",'9 Mapa Riesgo, Plan Acción'!Q142)</f>
        <v/>
      </c>
      <c r="M141" s="152" t="str">
        <f>+IF('9 Mapa Riesgo, Plan Acción'!R142="","",'9 Mapa Riesgo, Plan Acción'!R142)</f>
        <v/>
      </c>
      <c r="P141" s="55"/>
      <c r="Q141" s="55"/>
      <c r="R141" s="55"/>
      <c r="S141" s="55"/>
      <c r="T141" s="55"/>
      <c r="U141" s="55"/>
    </row>
    <row r="142" spans="1:21" s="56" customFormat="1" x14ac:dyDescent="0.25">
      <c r="A142" s="883"/>
      <c r="B142" s="867"/>
      <c r="C142" s="865" t="s">
        <v>249</v>
      </c>
      <c r="D142" s="867" t="str">
        <f>+IF('6 Valoración Control'!G142="","",'6 Valoración Control'!G142)</f>
        <v/>
      </c>
      <c r="E142" s="869"/>
      <c r="F142" s="871"/>
      <c r="G142" s="863"/>
      <c r="H142" s="222" t="str">
        <f>+IF('9 Mapa Riesgo, Plan Acción'!M143="","",'9 Mapa Riesgo, Plan Acción'!M143)</f>
        <v/>
      </c>
      <c r="I142" s="122" t="str">
        <f>+IF('9 Mapa Riesgo, Plan Acción'!N143="","",'9 Mapa Riesgo, Plan Acción'!N143)</f>
        <v/>
      </c>
      <c r="J142" s="151" t="str">
        <f>+IF('9 Mapa Riesgo, Plan Acción'!O143="","",'9 Mapa Riesgo, Plan Acción'!O143)</f>
        <v/>
      </c>
      <c r="K142" s="151" t="str">
        <f>+IF('9 Mapa Riesgo, Plan Acción'!P143="","",'9 Mapa Riesgo, Plan Acción'!P143)</f>
        <v/>
      </c>
      <c r="L142" s="242" t="str">
        <f>+IF('9 Mapa Riesgo, Plan Acción'!Q143="","",'9 Mapa Riesgo, Plan Acción'!Q143)</f>
        <v/>
      </c>
      <c r="M142" s="152" t="str">
        <f>+IF('9 Mapa Riesgo, Plan Acción'!R143="","",'9 Mapa Riesgo, Plan Acción'!R143)</f>
        <v/>
      </c>
      <c r="P142" s="55"/>
      <c r="Q142" s="55"/>
      <c r="R142" s="55"/>
      <c r="S142" s="55"/>
      <c r="T142" s="55"/>
      <c r="U142" s="55"/>
    </row>
    <row r="143" spans="1:21" s="56" customFormat="1" x14ac:dyDescent="0.25">
      <c r="A143" s="883"/>
      <c r="B143" s="867"/>
      <c r="C143" s="865"/>
      <c r="D143" s="867"/>
      <c r="E143" s="869"/>
      <c r="F143" s="871"/>
      <c r="G143" s="863"/>
      <c r="H143" s="222" t="str">
        <f>+IF('9 Mapa Riesgo, Plan Acción'!M144="","",'9 Mapa Riesgo, Plan Acción'!M144)</f>
        <v/>
      </c>
      <c r="I143" s="122" t="str">
        <f>+IF('9 Mapa Riesgo, Plan Acción'!N144="","",'9 Mapa Riesgo, Plan Acción'!N144)</f>
        <v/>
      </c>
      <c r="J143" s="151" t="str">
        <f>+IF('9 Mapa Riesgo, Plan Acción'!O144="","",'9 Mapa Riesgo, Plan Acción'!O144)</f>
        <v/>
      </c>
      <c r="K143" s="151" t="str">
        <f>+IF('9 Mapa Riesgo, Plan Acción'!P144="","",'9 Mapa Riesgo, Plan Acción'!P144)</f>
        <v/>
      </c>
      <c r="L143" s="242" t="str">
        <f>+IF('9 Mapa Riesgo, Plan Acción'!Q144="","",'9 Mapa Riesgo, Plan Acción'!Q144)</f>
        <v/>
      </c>
      <c r="M143" s="152" t="str">
        <f>+IF('9 Mapa Riesgo, Plan Acción'!R144="","",'9 Mapa Riesgo, Plan Acción'!R144)</f>
        <v/>
      </c>
      <c r="P143" s="55"/>
      <c r="Q143" s="55"/>
      <c r="R143" s="55"/>
      <c r="S143" s="55"/>
      <c r="T143" s="55"/>
      <c r="U143" s="55"/>
    </row>
    <row r="144" spans="1:21" s="56" customFormat="1" ht="12.75" thickBot="1" x14ac:dyDescent="0.3">
      <c r="A144" s="884"/>
      <c r="B144" s="881"/>
      <c r="C144" s="880"/>
      <c r="D144" s="881"/>
      <c r="E144" s="874"/>
      <c r="F144" s="875"/>
      <c r="G144" s="885"/>
      <c r="H144" s="223" t="str">
        <f>+IF('9 Mapa Riesgo, Plan Acción'!M145="","",'9 Mapa Riesgo, Plan Acción'!M145)</f>
        <v/>
      </c>
      <c r="I144" s="124" t="str">
        <f>+IF('9 Mapa Riesgo, Plan Acción'!N145="","",'9 Mapa Riesgo, Plan Acción'!N145)</f>
        <v/>
      </c>
      <c r="J144" s="229" t="str">
        <f>+IF('9 Mapa Riesgo, Plan Acción'!O145="","",'9 Mapa Riesgo, Plan Acción'!O145)</f>
        <v/>
      </c>
      <c r="K144" s="229" t="str">
        <f>+IF('9 Mapa Riesgo, Plan Acción'!P145="","",'9 Mapa Riesgo, Plan Acción'!P145)</f>
        <v/>
      </c>
      <c r="L144" s="243" t="str">
        <f>+IF('9 Mapa Riesgo, Plan Acción'!Q145="","",'9 Mapa Riesgo, Plan Acción'!Q145)</f>
        <v/>
      </c>
      <c r="M144" s="153" t="str">
        <f>+IF('9 Mapa Riesgo, Plan Acción'!R145="","",'9 Mapa Riesgo, Plan Acción'!R145)</f>
        <v/>
      </c>
      <c r="P144" s="55"/>
      <c r="Q144" s="55"/>
      <c r="R144" s="55"/>
      <c r="S144" s="55"/>
      <c r="T144" s="55"/>
      <c r="U144" s="55"/>
    </row>
    <row r="145" spans="1:21" s="56" customFormat="1" ht="36" x14ac:dyDescent="0.25">
      <c r="A145" s="882" t="str">
        <f>'2 Contexto e Identificación'!$A$19</f>
        <v>R10</v>
      </c>
      <c r="B145" s="866" t="str">
        <f>+'2 Contexto e Identificación'!$E$19</f>
        <v>Posibilidad de recibir o solicitar cualquier dádiva o beneficio a nombre propio o de terceros Con el fin de  Emitir Actos Administrativos a terceros en Procesos de Pagos de sentencias.</v>
      </c>
      <c r="C145" s="864" t="s">
        <v>242</v>
      </c>
      <c r="D145" s="866" t="str">
        <f>+IF('6 Valoración Control'!G145="","",'6 Valoración Control'!G145)</f>
        <v>Priorización en los actos administrativos en procesos de pagos de sentencias, sin tener el orden de las fechas de procesos ejecutivos causados en un determinado periodo</v>
      </c>
      <c r="E145" s="868" t="str">
        <f>+'7 Mapa Calor Residual'!$C$18</f>
        <v>Rara Vez</v>
      </c>
      <c r="F145" s="870" t="str">
        <f>+'7 Mapa Calor Residual'!$D$18</f>
        <v>Moderado</v>
      </c>
      <c r="G145" s="862" t="str">
        <f>+'7 Mapa Calor Residual'!$E$18</f>
        <v>Moderado</v>
      </c>
      <c r="H145" s="224" t="str">
        <f>+IF('9 Mapa Riesgo, Plan Acción'!M146="","",'9 Mapa Riesgo, Plan Acción'!M146)</f>
        <v>Reducir_Mitigar</v>
      </c>
      <c r="I145" s="120" t="str">
        <f>+IF('9 Mapa Riesgo, Plan Acción'!N146="","",'9 Mapa Riesgo, Plan Acción'!N146)</f>
        <v xml:space="preserve">Se realiza la verificación del orden de las fechas de la ejecución de los procesos ejecutivos que exigen la obligación </v>
      </c>
      <c r="J145" s="227" t="str">
        <f>+IF('9 Mapa Riesgo, Plan Acción'!O146="","",'9 Mapa Riesgo, Plan Acción'!O146)</f>
        <v>correos institucionales</v>
      </c>
      <c r="K145" s="227" t="str">
        <f>+IF('9 Mapa Riesgo, Plan Acción'!P146="","",'9 Mapa Riesgo, Plan Acción'!P146)</f>
        <v xml:space="preserve">Jefe Jurìdico Distrital </v>
      </c>
      <c r="L145" s="244" t="str">
        <f>+IF('9 Mapa Riesgo, Plan Acción'!Q146="","",'9 Mapa Riesgo, Plan Acción'!Q146)</f>
        <v>Mensual</v>
      </c>
      <c r="M145" s="142" t="str">
        <f>+IF('9 Mapa Riesgo, Plan Acción'!R146="","",'9 Mapa Riesgo, Plan Acción'!R146)</f>
        <v>N. Correos Institucionales y Oficios de solicitudes.</v>
      </c>
      <c r="P145" s="55"/>
      <c r="Q145" s="55"/>
      <c r="R145" s="55"/>
      <c r="S145" s="55"/>
      <c r="T145" s="55"/>
      <c r="U145" s="55"/>
    </row>
    <row r="146" spans="1:21" s="56" customFormat="1" ht="72" x14ac:dyDescent="0.25">
      <c r="A146" s="883"/>
      <c r="B146" s="867"/>
      <c r="C146" s="865"/>
      <c r="D146" s="867"/>
      <c r="E146" s="869"/>
      <c r="F146" s="871"/>
      <c r="G146" s="863"/>
      <c r="H146" s="222" t="str">
        <f>+IF('9 Mapa Riesgo, Plan Acción'!M147="","",'9 Mapa Riesgo, Plan Acción'!M147)</f>
        <v>Reducir_Mitigar</v>
      </c>
      <c r="I146" s="122" t="str">
        <f>+IF('9 Mapa Riesgo, Plan Acción'!N147="","",'9 Mapa Riesgo, Plan Acción'!N147)</f>
        <v xml:space="preserve">En el libro de contabilidad que se encuentra en la Dirección Jurìdica para el pago de sentencia, se encuentra la orden de fecha de ejecuciòn de los procesos ejecutivos que exigen el pago de la obligación </v>
      </c>
      <c r="J146" s="151" t="str">
        <f>+IF('9 Mapa Riesgo, Plan Acción'!O147="","",'9 Mapa Riesgo, Plan Acción'!O147)</f>
        <v xml:space="preserve">correos institucionales </v>
      </c>
      <c r="K146" s="151" t="str">
        <f>+IF('9 Mapa Riesgo, Plan Acción'!P147="","",'9 Mapa Riesgo, Plan Acción'!P147)</f>
        <v>Jefe Jurídico Distrital</v>
      </c>
      <c r="L146" s="242" t="str">
        <f>+IF('9 Mapa Riesgo, Plan Acción'!Q147="","",'9 Mapa Riesgo, Plan Acción'!Q147)</f>
        <v>Mensual</v>
      </c>
      <c r="M146" s="152" t="str">
        <f>+IF('9 Mapa Riesgo, Plan Acción'!R147="","",'9 Mapa Riesgo, Plan Acción'!R147)</f>
        <v>N. Correos Institucionales y Oficios de solicitudes.</v>
      </c>
      <c r="P146" s="55"/>
      <c r="Q146" s="55"/>
      <c r="R146" s="55"/>
      <c r="S146" s="55"/>
      <c r="T146" s="55"/>
      <c r="U146" s="55"/>
    </row>
    <row r="147" spans="1:21" s="56" customFormat="1" x14ac:dyDescent="0.25">
      <c r="A147" s="883"/>
      <c r="B147" s="867"/>
      <c r="C147" s="865"/>
      <c r="D147" s="867"/>
      <c r="E147" s="869"/>
      <c r="F147" s="871"/>
      <c r="G147" s="863"/>
      <c r="H147" s="222" t="str">
        <f>+IF('9 Mapa Riesgo, Plan Acción'!M148="","",'9 Mapa Riesgo, Plan Acción'!M148)</f>
        <v/>
      </c>
      <c r="I147" s="122" t="str">
        <f>+IF('9 Mapa Riesgo, Plan Acción'!N148="","",'9 Mapa Riesgo, Plan Acción'!N148)</f>
        <v/>
      </c>
      <c r="J147" s="151" t="str">
        <f>+IF('9 Mapa Riesgo, Plan Acción'!O148="","",'9 Mapa Riesgo, Plan Acción'!O148)</f>
        <v/>
      </c>
      <c r="K147" s="151" t="str">
        <f>+IF('9 Mapa Riesgo, Plan Acción'!P148="","",'9 Mapa Riesgo, Plan Acción'!P148)</f>
        <v/>
      </c>
      <c r="L147" s="242" t="str">
        <f>+IF('9 Mapa Riesgo, Plan Acción'!Q148="","",'9 Mapa Riesgo, Plan Acción'!Q148)</f>
        <v/>
      </c>
      <c r="M147" s="152" t="str">
        <f>+IF('9 Mapa Riesgo, Plan Acción'!R148="","",'9 Mapa Riesgo, Plan Acción'!R148)</f>
        <v/>
      </c>
      <c r="P147" s="55"/>
      <c r="Q147" s="55"/>
      <c r="R147" s="55"/>
      <c r="S147" s="55"/>
      <c r="T147" s="55"/>
      <c r="U147" s="55"/>
    </row>
    <row r="148" spans="1:21" s="56" customFormat="1" ht="48" x14ac:dyDescent="0.25">
      <c r="A148" s="883"/>
      <c r="B148" s="867"/>
      <c r="C148" s="865" t="s">
        <v>246</v>
      </c>
      <c r="D148" s="867" t="str">
        <f>+IF('6 Valoración Control'!G148="","",'6 Valoración Control'!G148)</f>
        <v xml:space="preserve">La recepción de documentos incompletos para pago de sentencia </v>
      </c>
      <c r="E148" s="869"/>
      <c r="F148" s="871"/>
      <c r="G148" s="863"/>
      <c r="H148" s="222" t="str">
        <f>+IF('9 Mapa Riesgo, Plan Acción'!M149="","",'9 Mapa Riesgo, Plan Acción'!M149)</f>
        <v>Reducir_Mitigar</v>
      </c>
      <c r="I148" s="122" t="str">
        <f>+IF('9 Mapa Riesgo, Plan Acción'!N149="","",'9 Mapa Riesgo, Plan Acción'!N149)</f>
        <v>Se verifica ante que se realicen el pago, se verifica tanto por la Direcciòn Jurídica como la Secretaria de Hacienda, la documentacion necesaria para dicho pago</v>
      </c>
      <c r="J148" s="151" t="str">
        <f>+IF('9 Mapa Riesgo, Plan Acción'!O149="","",'9 Mapa Riesgo, Plan Acción'!O149)</f>
        <v>correos institucionales</v>
      </c>
      <c r="K148" s="151" t="str">
        <f>+IF('9 Mapa Riesgo, Plan Acción'!P149="","",'9 Mapa Riesgo, Plan Acción'!P149)</f>
        <v xml:space="preserve">Jefe Juridico Distrital </v>
      </c>
      <c r="L148" s="242" t="str">
        <f>+IF('9 Mapa Riesgo, Plan Acción'!Q149="","",'9 Mapa Riesgo, Plan Acción'!Q149)</f>
        <v>Mensual</v>
      </c>
      <c r="M148" s="152" t="str">
        <f>+IF('9 Mapa Riesgo, Plan Acción'!R149="","",'9 Mapa Riesgo, Plan Acción'!R149)</f>
        <v>N. Correos Institucionales y Oficios de solicitudes.</v>
      </c>
      <c r="P148" s="55"/>
      <c r="Q148" s="55"/>
      <c r="R148" s="55"/>
      <c r="S148" s="55"/>
      <c r="T148" s="55"/>
      <c r="U148" s="55"/>
    </row>
    <row r="149" spans="1:21" s="56" customFormat="1" ht="60" x14ac:dyDescent="0.25">
      <c r="A149" s="883"/>
      <c r="B149" s="867"/>
      <c r="C149" s="865"/>
      <c r="D149" s="867"/>
      <c r="E149" s="869"/>
      <c r="F149" s="871"/>
      <c r="G149" s="863"/>
      <c r="H149" s="222" t="str">
        <f>+IF('9 Mapa Riesgo, Plan Acción'!M150="","",'9 Mapa Riesgo, Plan Acción'!M150)</f>
        <v>Reducir_Mitigar</v>
      </c>
      <c r="I149" s="122" t="str">
        <f>+IF('9 Mapa Riesgo, Plan Acción'!N150="","",'9 Mapa Riesgo, Plan Acción'!N150)</f>
        <v xml:space="preserve">Se estudia y se verifica la viabilidad del pago, de un analisis juridicos por parte la Direcciòn Jurìdica y la verificacion de pago y expedicion del Registro presupuestal por parte de la Secretaria de Hacienda Distrital </v>
      </c>
      <c r="J149" s="151" t="str">
        <f>+IF('9 Mapa Riesgo, Plan Acción'!O150="","",'9 Mapa Riesgo, Plan Acción'!O150)</f>
        <v xml:space="preserve">correos institucionales </v>
      </c>
      <c r="K149" s="151" t="str">
        <f>+IF('9 Mapa Riesgo, Plan Acción'!P150="","",'9 Mapa Riesgo, Plan Acción'!P150)</f>
        <v xml:space="preserve">Jefe Juridico Distrital </v>
      </c>
      <c r="L149" s="242" t="str">
        <f>+IF('9 Mapa Riesgo, Plan Acción'!Q150="","",'9 Mapa Riesgo, Plan Acción'!Q150)</f>
        <v>Mensual</v>
      </c>
      <c r="M149" s="152" t="str">
        <f>+IF('9 Mapa Riesgo, Plan Acción'!R150="","",'9 Mapa Riesgo, Plan Acción'!R150)</f>
        <v>N. Correos Institucionales y Oficios de solicitudes.</v>
      </c>
      <c r="P149" s="55"/>
      <c r="Q149" s="55"/>
      <c r="R149" s="55"/>
      <c r="S149" s="55"/>
      <c r="T149" s="55"/>
      <c r="U149" s="55"/>
    </row>
    <row r="150" spans="1:21" s="56" customFormat="1" x14ac:dyDescent="0.25">
      <c r="A150" s="883"/>
      <c r="B150" s="867"/>
      <c r="C150" s="865"/>
      <c r="D150" s="867"/>
      <c r="E150" s="869"/>
      <c r="F150" s="871"/>
      <c r="G150" s="863"/>
      <c r="H150" s="222" t="str">
        <f>+IF('9 Mapa Riesgo, Plan Acción'!M151="","",'9 Mapa Riesgo, Plan Acción'!M151)</f>
        <v/>
      </c>
      <c r="I150" s="122" t="str">
        <f>+IF('9 Mapa Riesgo, Plan Acción'!N151="","",'9 Mapa Riesgo, Plan Acción'!N151)</f>
        <v/>
      </c>
      <c r="J150" s="151" t="str">
        <f>+IF('9 Mapa Riesgo, Plan Acción'!O151="","",'9 Mapa Riesgo, Plan Acción'!O151)</f>
        <v/>
      </c>
      <c r="K150" s="151" t="str">
        <f>+IF('9 Mapa Riesgo, Plan Acción'!P151="","",'9 Mapa Riesgo, Plan Acción'!P151)</f>
        <v/>
      </c>
      <c r="L150" s="242" t="str">
        <f>+IF('9 Mapa Riesgo, Plan Acción'!Q151="","",'9 Mapa Riesgo, Plan Acción'!Q151)</f>
        <v/>
      </c>
      <c r="M150" s="152" t="str">
        <f>+IF('9 Mapa Riesgo, Plan Acción'!R151="","",'9 Mapa Riesgo, Plan Acción'!R151)</f>
        <v/>
      </c>
      <c r="P150" s="55"/>
      <c r="Q150" s="55"/>
      <c r="R150" s="55"/>
      <c r="S150" s="55"/>
      <c r="T150" s="55"/>
      <c r="U150" s="55"/>
    </row>
    <row r="151" spans="1:21" s="56" customFormat="1" x14ac:dyDescent="0.25">
      <c r="A151" s="883"/>
      <c r="B151" s="867"/>
      <c r="C151" s="865" t="s">
        <v>247</v>
      </c>
      <c r="D151" s="867" t="str">
        <f>+IF('6 Valoración Control'!G151="","",'6 Valoración Control'!G151)</f>
        <v/>
      </c>
      <c r="E151" s="869"/>
      <c r="F151" s="871"/>
      <c r="G151" s="863"/>
      <c r="H151" s="222" t="str">
        <f>+IF('9 Mapa Riesgo, Plan Acción'!M152="","",'9 Mapa Riesgo, Plan Acción'!M152)</f>
        <v/>
      </c>
      <c r="I151" s="122" t="str">
        <f>+IF('9 Mapa Riesgo, Plan Acción'!N152="","",'9 Mapa Riesgo, Plan Acción'!N152)</f>
        <v/>
      </c>
      <c r="J151" s="151" t="str">
        <f>+IF('9 Mapa Riesgo, Plan Acción'!O152="","",'9 Mapa Riesgo, Plan Acción'!O152)</f>
        <v/>
      </c>
      <c r="K151" s="151" t="str">
        <f>+IF('9 Mapa Riesgo, Plan Acción'!P152="","",'9 Mapa Riesgo, Plan Acción'!P152)</f>
        <v/>
      </c>
      <c r="L151" s="242" t="str">
        <f>+IF('9 Mapa Riesgo, Plan Acción'!Q152="","",'9 Mapa Riesgo, Plan Acción'!Q152)</f>
        <v/>
      </c>
      <c r="M151" s="152" t="str">
        <f>+IF('9 Mapa Riesgo, Plan Acción'!R152="","",'9 Mapa Riesgo, Plan Acción'!R152)</f>
        <v/>
      </c>
      <c r="P151" s="55"/>
      <c r="Q151" s="55"/>
      <c r="R151" s="55"/>
      <c r="S151" s="55"/>
      <c r="T151" s="55"/>
      <c r="U151" s="55"/>
    </row>
    <row r="152" spans="1:21" s="56" customFormat="1" x14ac:dyDescent="0.25">
      <c r="A152" s="883"/>
      <c r="B152" s="867"/>
      <c r="C152" s="865"/>
      <c r="D152" s="867"/>
      <c r="E152" s="869"/>
      <c r="F152" s="871"/>
      <c r="G152" s="863"/>
      <c r="H152" s="222" t="str">
        <f>+IF('9 Mapa Riesgo, Plan Acción'!M153="","",'9 Mapa Riesgo, Plan Acción'!M153)</f>
        <v/>
      </c>
      <c r="I152" s="122" t="str">
        <f>+IF('9 Mapa Riesgo, Plan Acción'!N153="","",'9 Mapa Riesgo, Plan Acción'!N153)</f>
        <v/>
      </c>
      <c r="J152" s="151" t="str">
        <f>+IF('9 Mapa Riesgo, Plan Acción'!O153="","",'9 Mapa Riesgo, Plan Acción'!O153)</f>
        <v/>
      </c>
      <c r="K152" s="151" t="str">
        <f>+IF('9 Mapa Riesgo, Plan Acción'!P153="","",'9 Mapa Riesgo, Plan Acción'!P153)</f>
        <v/>
      </c>
      <c r="L152" s="242" t="str">
        <f>+IF('9 Mapa Riesgo, Plan Acción'!Q153="","",'9 Mapa Riesgo, Plan Acción'!Q153)</f>
        <v/>
      </c>
      <c r="M152" s="152" t="str">
        <f>+IF('9 Mapa Riesgo, Plan Acción'!R153="","",'9 Mapa Riesgo, Plan Acción'!R153)</f>
        <v/>
      </c>
      <c r="P152" s="55"/>
      <c r="Q152" s="55"/>
      <c r="R152" s="55"/>
      <c r="S152" s="55"/>
      <c r="T152" s="55"/>
      <c r="U152" s="55"/>
    </row>
    <row r="153" spans="1:21" s="56" customFormat="1" x14ac:dyDescent="0.25">
      <c r="A153" s="883"/>
      <c r="B153" s="867"/>
      <c r="C153" s="865"/>
      <c r="D153" s="867"/>
      <c r="E153" s="869"/>
      <c r="F153" s="871"/>
      <c r="G153" s="863"/>
      <c r="H153" s="222" t="str">
        <f>+IF('9 Mapa Riesgo, Plan Acción'!M154="","",'9 Mapa Riesgo, Plan Acción'!M154)</f>
        <v/>
      </c>
      <c r="I153" s="122" t="str">
        <f>+IF('9 Mapa Riesgo, Plan Acción'!N154="","",'9 Mapa Riesgo, Plan Acción'!N154)</f>
        <v/>
      </c>
      <c r="J153" s="151" t="str">
        <f>+IF('9 Mapa Riesgo, Plan Acción'!O154="","",'9 Mapa Riesgo, Plan Acción'!O154)</f>
        <v/>
      </c>
      <c r="K153" s="151" t="str">
        <f>+IF('9 Mapa Riesgo, Plan Acción'!P154="","",'9 Mapa Riesgo, Plan Acción'!P154)</f>
        <v/>
      </c>
      <c r="L153" s="242" t="str">
        <f>+IF('9 Mapa Riesgo, Plan Acción'!Q154="","",'9 Mapa Riesgo, Plan Acción'!Q154)</f>
        <v/>
      </c>
      <c r="M153" s="152" t="str">
        <f>+IF('9 Mapa Riesgo, Plan Acción'!R154="","",'9 Mapa Riesgo, Plan Acción'!R154)</f>
        <v/>
      </c>
      <c r="P153" s="55"/>
      <c r="Q153" s="55"/>
      <c r="R153" s="55"/>
      <c r="S153" s="55"/>
      <c r="T153" s="55"/>
      <c r="U153" s="55"/>
    </row>
    <row r="154" spans="1:21" s="56" customFormat="1" x14ac:dyDescent="0.25">
      <c r="A154" s="883"/>
      <c r="B154" s="867"/>
      <c r="C154" s="865" t="s">
        <v>248</v>
      </c>
      <c r="D154" s="867" t="str">
        <f>+IF('6 Valoración Control'!G154="","",'6 Valoración Control'!G154)</f>
        <v/>
      </c>
      <c r="E154" s="869"/>
      <c r="F154" s="871"/>
      <c r="G154" s="863"/>
      <c r="H154" s="222" t="str">
        <f>+IF('9 Mapa Riesgo, Plan Acción'!M155="","",'9 Mapa Riesgo, Plan Acción'!M155)</f>
        <v/>
      </c>
      <c r="I154" s="122" t="str">
        <f>+IF('9 Mapa Riesgo, Plan Acción'!N155="","",'9 Mapa Riesgo, Plan Acción'!N155)</f>
        <v/>
      </c>
      <c r="J154" s="151" t="str">
        <f>+IF('9 Mapa Riesgo, Plan Acción'!O155="","",'9 Mapa Riesgo, Plan Acción'!O155)</f>
        <v/>
      </c>
      <c r="K154" s="151" t="str">
        <f>+IF('9 Mapa Riesgo, Plan Acción'!P155="","",'9 Mapa Riesgo, Plan Acción'!P155)</f>
        <v/>
      </c>
      <c r="L154" s="242" t="str">
        <f>+IF('9 Mapa Riesgo, Plan Acción'!Q155="","",'9 Mapa Riesgo, Plan Acción'!Q155)</f>
        <v/>
      </c>
      <c r="M154" s="152" t="str">
        <f>+IF('9 Mapa Riesgo, Plan Acción'!R155="","",'9 Mapa Riesgo, Plan Acción'!R155)</f>
        <v/>
      </c>
      <c r="P154" s="55"/>
      <c r="Q154" s="55"/>
      <c r="R154" s="55"/>
      <c r="S154" s="55"/>
      <c r="T154" s="55"/>
      <c r="U154" s="55"/>
    </row>
    <row r="155" spans="1:21" s="56" customFormat="1" x14ac:dyDescent="0.25">
      <c r="A155" s="883"/>
      <c r="B155" s="867"/>
      <c r="C155" s="865"/>
      <c r="D155" s="867"/>
      <c r="E155" s="869"/>
      <c r="F155" s="871"/>
      <c r="G155" s="863"/>
      <c r="H155" s="222" t="str">
        <f>+IF('9 Mapa Riesgo, Plan Acción'!M156="","",'9 Mapa Riesgo, Plan Acción'!M156)</f>
        <v/>
      </c>
      <c r="I155" s="122" t="str">
        <f>+IF('9 Mapa Riesgo, Plan Acción'!N156="","",'9 Mapa Riesgo, Plan Acción'!N156)</f>
        <v/>
      </c>
      <c r="J155" s="151" t="str">
        <f>+IF('9 Mapa Riesgo, Plan Acción'!O156="","",'9 Mapa Riesgo, Plan Acción'!O156)</f>
        <v/>
      </c>
      <c r="K155" s="151" t="str">
        <f>+IF('9 Mapa Riesgo, Plan Acción'!P156="","",'9 Mapa Riesgo, Plan Acción'!P156)</f>
        <v/>
      </c>
      <c r="L155" s="242" t="str">
        <f>+IF('9 Mapa Riesgo, Plan Acción'!Q156="","",'9 Mapa Riesgo, Plan Acción'!Q156)</f>
        <v/>
      </c>
      <c r="M155" s="152" t="str">
        <f>+IF('9 Mapa Riesgo, Plan Acción'!R156="","",'9 Mapa Riesgo, Plan Acción'!R156)</f>
        <v/>
      </c>
      <c r="P155" s="55"/>
      <c r="Q155" s="55"/>
      <c r="R155" s="55"/>
      <c r="S155" s="55"/>
      <c r="T155" s="55"/>
      <c r="U155" s="55"/>
    </row>
    <row r="156" spans="1:21" s="56" customFormat="1" x14ac:dyDescent="0.25">
      <c r="A156" s="883"/>
      <c r="B156" s="867"/>
      <c r="C156" s="865"/>
      <c r="D156" s="867"/>
      <c r="E156" s="869"/>
      <c r="F156" s="871"/>
      <c r="G156" s="863"/>
      <c r="H156" s="222" t="str">
        <f>+IF('9 Mapa Riesgo, Plan Acción'!M157="","",'9 Mapa Riesgo, Plan Acción'!M157)</f>
        <v/>
      </c>
      <c r="I156" s="122" t="str">
        <f>+IF('9 Mapa Riesgo, Plan Acción'!N157="","",'9 Mapa Riesgo, Plan Acción'!N157)</f>
        <v/>
      </c>
      <c r="J156" s="151" t="str">
        <f>+IF('9 Mapa Riesgo, Plan Acción'!O157="","",'9 Mapa Riesgo, Plan Acción'!O157)</f>
        <v/>
      </c>
      <c r="K156" s="151" t="str">
        <f>+IF('9 Mapa Riesgo, Plan Acción'!P157="","",'9 Mapa Riesgo, Plan Acción'!P157)</f>
        <v/>
      </c>
      <c r="L156" s="242" t="str">
        <f>+IF('9 Mapa Riesgo, Plan Acción'!Q157="","",'9 Mapa Riesgo, Plan Acción'!Q157)</f>
        <v/>
      </c>
      <c r="M156" s="152" t="str">
        <f>+IF('9 Mapa Riesgo, Plan Acción'!R157="","",'9 Mapa Riesgo, Plan Acción'!R157)</f>
        <v/>
      </c>
      <c r="P156" s="55"/>
      <c r="Q156" s="55"/>
      <c r="R156" s="55"/>
      <c r="S156" s="55"/>
      <c r="T156" s="55"/>
      <c r="U156" s="55"/>
    </row>
    <row r="157" spans="1:21" s="56" customFormat="1" x14ac:dyDescent="0.25">
      <c r="A157" s="883"/>
      <c r="B157" s="867"/>
      <c r="C157" s="865" t="s">
        <v>249</v>
      </c>
      <c r="D157" s="867" t="str">
        <f>+IF('6 Valoración Control'!G157="","",'6 Valoración Control'!G157)</f>
        <v/>
      </c>
      <c r="E157" s="869"/>
      <c r="F157" s="871"/>
      <c r="G157" s="863"/>
      <c r="H157" s="222" t="str">
        <f>+IF('9 Mapa Riesgo, Plan Acción'!M158="","",'9 Mapa Riesgo, Plan Acción'!M158)</f>
        <v/>
      </c>
      <c r="I157" s="122" t="str">
        <f>+IF('9 Mapa Riesgo, Plan Acción'!N158="","",'9 Mapa Riesgo, Plan Acción'!N158)</f>
        <v/>
      </c>
      <c r="J157" s="151" t="str">
        <f>+IF('9 Mapa Riesgo, Plan Acción'!O158="","",'9 Mapa Riesgo, Plan Acción'!O158)</f>
        <v/>
      </c>
      <c r="K157" s="151" t="str">
        <f>+IF('9 Mapa Riesgo, Plan Acción'!P158="","",'9 Mapa Riesgo, Plan Acción'!P158)</f>
        <v/>
      </c>
      <c r="L157" s="242" t="str">
        <f>+IF('9 Mapa Riesgo, Plan Acción'!Q158="","",'9 Mapa Riesgo, Plan Acción'!Q158)</f>
        <v/>
      </c>
      <c r="M157" s="152" t="str">
        <f>+IF('9 Mapa Riesgo, Plan Acción'!R158="","",'9 Mapa Riesgo, Plan Acción'!R158)</f>
        <v/>
      </c>
      <c r="P157" s="55"/>
      <c r="Q157" s="55"/>
      <c r="R157" s="55"/>
      <c r="S157" s="55"/>
      <c r="T157" s="55"/>
      <c r="U157" s="55"/>
    </row>
    <row r="158" spans="1:21" s="56" customFormat="1" x14ac:dyDescent="0.25">
      <c r="A158" s="883"/>
      <c r="B158" s="867"/>
      <c r="C158" s="865"/>
      <c r="D158" s="867"/>
      <c r="E158" s="869"/>
      <c r="F158" s="871"/>
      <c r="G158" s="863"/>
      <c r="H158" s="222" t="str">
        <f>+IF('9 Mapa Riesgo, Plan Acción'!M159="","",'9 Mapa Riesgo, Plan Acción'!M159)</f>
        <v/>
      </c>
      <c r="I158" s="122" t="str">
        <f>+IF('9 Mapa Riesgo, Plan Acción'!N159="","",'9 Mapa Riesgo, Plan Acción'!N159)</f>
        <v/>
      </c>
      <c r="J158" s="151" t="str">
        <f>+IF('9 Mapa Riesgo, Plan Acción'!O159="","",'9 Mapa Riesgo, Plan Acción'!O159)</f>
        <v/>
      </c>
      <c r="K158" s="151" t="str">
        <f>+IF('9 Mapa Riesgo, Plan Acción'!P159="","",'9 Mapa Riesgo, Plan Acción'!P159)</f>
        <v/>
      </c>
      <c r="L158" s="242" t="str">
        <f>+IF('9 Mapa Riesgo, Plan Acción'!Q159="","",'9 Mapa Riesgo, Plan Acción'!Q159)</f>
        <v/>
      </c>
      <c r="M158" s="152" t="str">
        <f>+IF('9 Mapa Riesgo, Plan Acción'!R159="","",'9 Mapa Riesgo, Plan Acción'!R159)</f>
        <v/>
      </c>
      <c r="P158" s="55"/>
      <c r="Q158" s="55"/>
      <c r="R158" s="55"/>
      <c r="S158" s="55"/>
      <c r="T158" s="55"/>
      <c r="U158" s="55"/>
    </row>
    <row r="159" spans="1:21" s="56" customFormat="1" ht="12.75" thickBot="1" x14ac:dyDescent="0.3">
      <c r="A159" s="884"/>
      <c r="B159" s="881"/>
      <c r="C159" s="880"/>
      <c r="D159" s="881"/>
      <c r="E159" s="874"/>
      <c r="F159" s="875"/>
      <c r="G159" s="885"/>
      <c r="H159" s="223" t="str">
        <f>+IF('9 Mapa Riesgo, Plan Acción'!M160="","",'9 Mapa Riesgo, Plan Acción'!M160)</f>
        <v/>
      </c>
      <c r="I159" s="124" t="str">
        <f>+IF('9 Mapa Riesgo, Plan Acción'!N160="","",'9 Mapa Riesgo, Plan Acción'!N160)</f>
        <v/>
      </c>
      <c r="J159" s="229" t="str">
        <f>+IF('9 Mapa Riesgo, Plan Acción'!O160="","",'9 Mapa Riesgo, Plan Acción'!O160)</f>
        <v/>
      </c>
      <c r="K159" s="229" t="str">
        <f>+IF('9 Mapa Riesgo, Plan Acción'!P160="","",'9 Mapa Riesgo, Plan Acción'!P160)</f>
        <v/>
      </c>
      <c r="L159" s="243" t="str">
        <f>+IF('9 Mapa Riesgo, Plan Acción'!Q160="","",'9 Mapa Riesgo, Plan Acción'!Q160)</f>
        <v/>
      </c>
      <c r="M159" s="153" t="str">
        <f>+IF('9 Mapa Riesgo, Plan Acción'!R160="","",'9 Mapa Riesgo, Plan Acción'!R160)</f>
        <v/>
      </c>
      <c r="P159" s="55"/>
      <c r="Q159" s="55"/>
      <c r="R159" s="55"/>
      <c r="S159" s="55"/>
      <c r="T159" s="55"/>
      <c r="U159" s="55"/>
    </row>
    <row r="160" spans="1:21" s="56" customFormat="1" x14ac:dyDescent="0.25">
      <c r="A160" s="882" t="str">
        <f>'2 Contexto e Identificación'!$A$20</f>
        <v>R9</v>
      </c>
      <c r="B160" s="866" t="str">
        <f>+'2 Contexto e Identificación'!$E$20</f>
        <v xml:space="preserve">  </v>
      </c>
      <c r="C160" s="864" t="s">
        <v>242</v>
      </c>
      <c r="D160" s="866" t="str">
        <f>+IF('6 Valoración Control'!G160="","",'6 Valoración Control'!G160)</f>
        <v/>
      </c>
      <c r="E160" s="868">
        <f>+'7 Mapa Calor Residual'!$C$19</f>
        <v>0</v>
      </c>
      <c r="F160" s="870">
        <f>+'7 Mapa Calor Residual'!$D$19</f>
        <v>0</v>
      </c>
      <c r="G160" s="862">
        <f>+'7 Mapa Calor Residual'!$E$19</f>
        <v>0</v>
      </c>
      <c r="H160" s="224" t="str">
        <f>+IF('9 Mapa Riesgo, Plan Acción'!M161="","",'9 Mapa Riesgo, Plan Acción'!M161)</f>
        <v/>
      </c>
      <c r="I160" s="120" t="str">
        <f>+IF('9 Mapa Riesgo, Plan Acción'!N161="","",'9 Mapa Riesgo, Plan Acción'!N161)</f>
        <v/>
      </c>
      <c r="J160" s="227" t="str">
        <f>+IF('9 Mapa Riesgo, Plan Acción'!O161="","",'9 Mapa Riesgo, Plan Acción'!O161)</f>
        <v/>
      </c>
      <c r="K160" s="227" t="str">
        <f>+IF('9 Mapa Riesgo, Plan Acción'!P161="","",'9 Mapa Riesgo, Plan Acción'!P161)</f>
        <v/>
      </c>
      <c r="L160" s="244" t="str">
        <f>+IF('9 Mapa Riesgo, Plan Acción'!Q161="","",'9 Mapa Riesgo, Plan Acción'!Q161)</f>
        <v/>
      </c>
      <c r="M160" s="142" t="str">
        <f>+IF('9 Mapa Riesgo, Plan Acción'!R161="","",'9 Mapa Riesgo, Plan Acción'!R161)</f>
        <v/>
      </c>
      <c r="P160" s="55"/>
      <c r="Q160" s="55"/>
      <c r="R160" s="55"/>
      <c r="S160" s="55"/>
      <c r="T160" s="55"/>
      <c r="U160" s="55"/>
    </row>
    <row r="161" spans="1:21" s="56" customFormat="1" x14ac:dyDescent="0.25">
      <c r="A161" s="883"/>
      <c r="B161" s="867"/>
      <c r="C161" s="865"/>
      <c r="D161" s="867"/>
      <c r="E161" s="869"/>
      <c r="F161" s="871"/>
      <c r="G161" s="863"/>
      <c r="H161" s="222" t="str">
        <f>+IF('9 Mapa Riesgo, Plan Acción'!M162="","",'9 Mapa Riesgo, Plan Acción'!M162)</f>
        <v/>
      </c>
      <c r="I161" s="122" t="str">
        <f>+IF('9 Mapa Riesgo, Plan Acción'!N162="","",'9 Mapa Riesgo, Plan Acción'!N162)</f>
        <v/>
      </c>
      <c r="J161" s="151" t="str">
        <f>+IF('9 Mapa Riesgo, Plan Acción'!O162="","",'9 Mapa Riesgo, Plan Acción'!O162)</f>
        <v/>
      </c>
      <c r="K161" s="151" t="str">
        <f>+IF('9 Mapa Riesgo, Plan Acción'!P162="","",'9 Mapa Riesgo, Plan Acción'!P162)</f>
        <v/>
      </c>
      <c r="L161" s="242" t="str">
        <f>+IF('9 Mapa Riesgo, Plan Acción'!Q162="","",'9 Mapa Riesgo, Plan Acción'!Q162)</f>
        <v/>
      </c>
      <c r="M161" s="152" t="str">
        <f>+IF('9 Mapa Riesgo, Plan Acción'!R162="","",'9 Mapa Riesgo, Plan Acción'!R162)</f>
        <v/>
      </c>
      <c r="P161" s="55"/>
      <c r="Q161" s="55"/>
      <c r="R161" s="55"/>
      <c r="S161" s="55"/>
      <c r="T161" s="55"/>
      <c r="U161" s="55"/>
    </row>
    <row r="162" spans="1:21" s="56" customFormat="1" x14ac:dyDescent="0.25">
      <c r="A162" s="883"/>
      <c r="B162" s="867"/>
      <c r="C162" s="865"/>
      <c r="D162" s="867"/>
      <c r="E162" s="869"/>
      <c r="F162" s="871"/>
      <c r="G162" s="863"/>
      <c r="H162" s="222" t="str">
        <f>+IF('9 Mapa Riesgo, Plan Acción'!M163="","",'9 Mapa Riesgo, Plan Acción'!M163)</f>
        <v/>
      </c>
      <c r="I162" s="122" t="str">
        <f>+IF('9 Mapa Riesgo, Plan Acción'!N163="","",'9 Mapa Riesgo, Plan Acción'!N163)</f>
        <v/>
      </c>
      <c r="J162" s="151" t="str">
        <f>+IF('9 Mapa Riesgo, Plan Acción'!O163="","",'9 Mapa Riesgo, Plan Acción'!O163)</f>
        <v/>
      </c>
      <c r="K162" s="151" t="str">
        <f>+IF('9 Mapa Riesgo, Plan Acción'!P163="","",'9 Mapa Riesgo, Plan Acción'!P163)</f>
        <v/>
      </c>
      <c r="L162" s="242" t="str">
        <f>+IF('9 Mapa Riesgo, Plan Acción'!Q163="","",'9 Mapa Riesgo, Plan Acción'!Q163)</f>
        <v/>
      </c>
      <c r="M162" s="152" t="str">
        <f>+IF('9 Mapa Riesgo, Plan Acción'!R163="","",'9 Mapa Riesgo, Plan Acción'!R163)</f>
        <v/>
      </c>
      <c r="P162" s="55"/>
      <c r="Q162" s="55"/>
      <c r="R162" s="55"/>
      <c r="S162" s="55"/>
      <c r="T162" s="55"/>
      <c r="U162" s="55"/>
    </row>
    <row r="163" spans="1:21" s="56" customFormat="1" x14ac:dyDescent="0.25">
      <c r="A163" s="883"/>
      <c r="B163" s="867"/>
      <c r="C163" s="865" t="s">
        <v>246</v>
      </c>
      <c r="D163" s="867" t="str">
        <f>+IF('6 Valoración Control'!G163="","",'6 Valoración Control'!G163)</f>
        <v/>
      </c>
      <c r="E163" s="869"/>
      <c r="F163" s="871"/>
      <c r="G163" s="863"/>
      <c r="H163" s="222" t="str">
        <f>+IF('9 Mapa Riesgo, Plan Acción'!M164="","",'9 Mapa Riesgo, Plan Acción'!M164)</f>
        <v/>
      </c>
      <c r="I163" s="122" t="str">
        <f>+IF('9 Mapa Riesgo, Plan Acción'!N164="","",'9 Mapa Riesgo, Plan Acción'!N164)</f>
        <v/>
      </c>
      <c r="J163" s="151" t="str">
        <f>+IF('9 Mapa Riesgo, Plan Acción'!O164="","",'9 Mapa Riesgo, Plan Acción'!O164)</f>
        <v/>
      </c>
      <c r="K163" s="151" t="str">
        <f>+IF('9 Mapa Riesgo, Plan Acción'!P164="","",'9 Mapa Riesgo, Plan Acción'!P164)</f>
        <v/>
      </c>
      <c r="L163" s="242" t="str">
        <f>+IF('9 Mapa Riesgo, Plan Acción'!Q164="","",'9 Mapa Riesgo, Plan Acción'!Q164)</f>
        <v/>
      </c>
      <c r="M163" s="152" t="str">
        <f>+IF('9 Mapa Riesgo, Plan Acción'!R164="","",'9 Mapa Riesgo, Plan Acción'!R164)</f>
        <v/>
      </c>
      <c r="P163" s="55"/>
      <c r="Q163" s="55"/>
      <c r="R163" s="55"/>
      <c r="S163" s="55"/>
      <c r="T163" s="55"/>
      <c r="U163" s="55"/>
    </row>
    <row r="164" spans="1:21" s="56" customFormat="1" x14ac:dyDescent="0.25">
      <c r="A164" s="883"/>
      <c r="B164" s="867"/>
      <c r="C164" s="865"/>
      <c r="D164" s="867"/>
      <c r="E164" s="869"/>
      <c r="F164" s="871"/>
      <c r="G164" s="863"/>
      <c r="H164" s="222" t="str">
        <f>+IF('9 Mapa Riesgo, Plan Acción'!M165="","",'9 Mapa Riesgo, Plan Acción'!M165)</f>
        <v/>
      </c>
      <c r="I164" s="122" t="str">
        <f>+IF('9 Mapa Riesgo, Plan Acción'!N165="","",'9 Mapa Riesgo, Plan Acción'!N165)</f>
        <v/>
      </c>
      <c r="J164" s="151" t="str">
        <f>+IF('9 Mapa Riesgo, Plan Acción'!O165="","",'9 Mapa Riesgo, Plan Acción'!O165)</f>
        <v/>
      </c>
      <c r="K164" s="151" t="str">
        <f>+IF('9 Mapa Riesgo, Plan Acción'!P165="","",'9 Mapa Riesgo, Plan Acción'!P165)</f>
        <v/>
      </c>
      <c r="L164" s="242" t="str">
        <f>+IF('9 Mapa Riesgo, Plan Acción'!Q165="","",'9 Mapa Riesgo, Plan Acción'!Q165)</f>
        <v/>
      </c>
      <c r="M164" s="152" t="str">
        <f>+IF('9 Mapa Riesgo, Plan Acción'!R165="","",'9 Mapa Riesgo, Plan Acción'!R165)</f>
        <v/>
      </c>
      <c r="P164" s="55"/>
      <c r="Q164" s="55"/>
      <c r="R164" s="55"/>
      <c r="S164" s="55"/>
      <c r="T164" s="55"/>
      <c r="U164" s="55"/>
    </row>
    <row r="165" spans="1:21" s="56" customFormat="1" x14ac:dyDescent="0.25">
      <c r="A165" s="883"/>
      <c r="B165" s="867"/>
      <c r="C165" s="865"/>
      <c r="D165" s="867"/>
      <c r="E165" s="869"/>
      <c r="F165" s="871"/>
      <c r="G165" s="863"/>
      <c r="H165" s="222" t="str">
        <f>+IF('9 Mapa Riesgo, Plan Acción'!M166="","",'9 Mapa Riesgo, Plan Acción'!M166)</f>
        <v/>
      </c>
      <c r="I165" s="122" t="str">
        <f>+IF('9 Mapa Riesgo, Plan Acción'!N166="","",'9 Mapa Riesgo, Plan Acción'!N166)</f>
        <v/>
      </c>
      <c r="J165" s="151" t="str">
        <f>+IF('9 Mapa Riesgo, Plan Acción'!O166="","",'9 Mapa Riesgo, Plan Acción'!O166)</f>
        <v/>
      </c>
      <c r="K165" s="151" t="str">
        <f>+IF('9 Mapa Riesgo, Plan Acción'!P166="","",'9 Mapa Riesgo, Plan Acción'!P166)</f>
        <v/>
      </c>
      <c r="L165" s="242" t="str">
        <f>+IF('9 Mapa Riesgo, Plan Acción'!Q166="","",'9 Mapa Riesgo, Plan Acción'!Q166)</f>
        <v/>
      </c>
      <c r="M165" s="152" t="str">
        <f>+IF('9 Mapa Riesgo, Plan Acción'!R166="","",'9 Mapa Riesgo, Plan Acción'!R166)</f>
        <v/>
      </c>
      <c r="P165" s="55"/>
      <c r="Q165" s="55"/>
      <c r="R165" s="55"/>
      <c r="S165" s="55"/>
      <c r="T165" s="55"/>
      <c r="U165" s="55"/>
    </row>
    <row r="166" spans="1:21" s="56" customFormat="1" x14ac:dyDescent="0.25">
      <c r="A166" s="883"/>
      <c r="B166" s="867"/>
      <c r="C166" s="865" t="s">
        <v>247</v>
      </c>
      <c r="D166" s="867" t="str">
        <f>+IF('6 Valoración Control'!G166="","",'6 Valoración Control'!G166)</f>
        <v/>
      </c>
      <c r="E166" s="869"/>
      <c r="F166" s="871"/>
      <c r="G166" s="863"/>
      <c r="H166" s="222" t="str">
        <f>+IF('9 Mapa Riesgo, Plan Acción'!M167="","",'9 Mapa Riesgo, Plan Acción'!M167)</f>
        <v/>
      </c>
      <c r="I166" s="122" t="str">
        <f>+IF('9 Mapa Riesgo, Plan Acción'!N167="","",'9 Mapa Riesgo, Plan Acción'!N167)</f>
        <v/>
      </c>
      <c r="J166" s="151" t="str">
        <f>+IF('9 Mapa Riesgo, Plan Acción'!O167="","",'9 Mapa Riesgo, Plan Acción'!O167)</f>
        <v/>
      </c>
      <c r="K166" s="151" t="str">
        <f>+IF('9 Mapa Riesgo, Plan Acción'!P167="","",'9 Mapa Riesgo, Plan Acción'!P167)</f>
        <v/>
      </c>
      <c r="L166" s="242" t="str">
        <f>+IF('9 Mapa Riesgo, Plan Acción'!Q167="","",'9 Mapa Riesgo, Plan Acción'!Q167)</f>
        <v/>
      </c>
      <c r="M166" s="152" t="str">
        <f>+IF('9 Mapa Riesgo, Plan Acción'!R167="","",'9 Mapa Riesgo, Plan Acción'!R167)</f>
        <v/>
      </c>
      <c r="P166" s="55"/>
      <c r="Q166" s="55"/>
      <c r="R166" s="55"/>
      <c r="S166" s="55"/>
      <c r="T166" s="55"/>
      <c r="U166" s="55"/>
    </row>
    <row r="167" spans="1:21" s="56" customFormat="1" x14ac:dyDescent="0.25">
      <c r="A167" s="883"/>
      <c r="B167" s="867"/>
      <c r="C167" s="865"/>
      <c r="D167" s="867"/>
      <c r="E167" s="869"/>
      <c r="F167" s="871"/>
      <c r="G167" s="863"/>
      <c r="H167" s="222" t="str">
        <f>+IF('9 Mapa Riesgo, Plan Acción'!M168="","",'9 Mapa Riesgo, Plan Acción'!M168)</f>
        <v/>
      </c>
      <c r="I167" s="122" t="str">
        <f>+IF('9 Mapa Riesgo, Plan Acción'!N168="","",'9 Mapa Riesgo, Plan Acción'!N168)</f>
        <v/>
      </c>
      <c r="J167" s="151" t="str">
        <f>+IF('9 Mapa Riesgo, Plan Acción'!O168="","",'9 Mapa Riesgo, Plan Acción'!O168)</f>
        <v/>
      </c>
      <c r="K167" s="151" t="str">
        <f>+IF('9 Mapa Riesgo, Plan Acción'!P168="","",'9 Mapa Riesgo, Plan Acción'!P168)</f>
        <v/>
      </c>
      <c r="L167" s="242" t="str">
        <f>+IF('9 Mapa Riesgo, Plan Acción'!Q168="","",'9 Mapa Riesgo, Plan Acción'!Q168)</f>
        <v/>
      </c>
      <c r="M167" s="152" t="str">
        <f>+IF('9 Mapa Riesgo, Plan Acción'!R168="","",'9 Mapa Riesgo, Plan Acción'!R168)</f>
        <v/>
      </c>
      <c r="P167" s="55"/>
      <c r="Q167" s="55"/>
      <c r="R167" s="55"/>
      <c r="S167" s="55"/>
      <c r="T167" s="55"/>
      <c r="U167" s="55"/>
    </row>
    <row r="168" spans="1:21" s="56" customFormat="1" x14ac:dyDescent="0.25">
      <c r="A168" s="883"/>
      <c r="B168" s="867"/>
      <c r="C168" s="865"/>
      <c r="D168" s="867"/>
      <c r="E168" s="869"/>
      <c r="F168" s="871"/>
      <c r="G168" s="863"/>
      <c r="H168" s="222" t="str">
        <f>+IF('9 Mapa Riesgo, Plan Acción'!M169="","",'9 Mapa Riesgo, Plan Acción'!M169)</f>
        <v/>
      </c>
      <c r="I168" s="122" t="str">
        <f>+IF('9 Mapa Riesgo, Plan Acción'!N169="","",'9 Mapa Riesgo, Plan Acción'!N169)</f>
        <v/>
      </c>
      <c r="J168" s="151" t="str">
        <f>+IF('9 Mapa Riesgo, Plan Acción'!O169="","",'9 Mapa Riesgo, Plan Acción'!O169)</f>
        <v/>
      </c>
      <c r="K168" s="151" t="str">
        <f>+IF('9 Mapa Riesgo, Plan Acción'!P169="","",'9 Mapa Riesgo, Plan Acción'!P169)</f>
        <v/>
      </c>
      <c r="L168" s="242" t="str">
        <f>+IF('9 Mapa Riesgo, Plan Acción'!Q169="","",'9 Mapa Riesgo, Plan Acción'!Q169)</f>
        <v/>
      </c>
      <c r="M168" s="152" t="str">
        <f>+IF('9 Mapa Riesgo, Plan Acción'!R169="","",'9 Mapa Riesgo, Plan Acción'!R169)</f>
        <v/>
      </c>
      <c r="P168" s="55"/>
      <c r="Q168" s="55"/>
      <c r="R168" s="55"/>
      <c r="S168" s="55"/>
      <c r="T168" s="55"/>
      <c r="U168" s="55"/>
    </row>
    <row r="169" spans="1:21" s="56" customFormat="1" x14ac:dyDescent="0.25">
      <c r="A169" s="883"/>
      <c r="B169" s="867"/>
      <c r="C169" s="865" t="s">
        <v>248</v>
      </c>
      <c r="D169" s="867" t="str">
        <f>+IF('6 Valoración Control'!G169="","",'6 Valoración Control'!G169)</f>
        <v/>
      </c>
      <c r="E169" s="869"/>
      <c r="F169" s="871"/>
      <c r="G169" s="863"/>
      <c r="H169" s="222" t="str">
        <f>+IF('9 Mapa Riesgo, Plan Acción'!M170="","",'9 Mapa Riesgo, Plan Acción'!M170)</f>
        <v/>
      </c>
      <c r="I169" s="122" t="str">
        <f>+IF('9 Mapa Riesgo, Plan Acción'!N170="","",'9 Mapa Riesgo, Plan Acción'!N170)</f>
        <v/>
      </c>
      <c r="J169" s="151" t="str">
        <f>+IF('9 Mapa Riesgo, Plan Acción'!O170="","",'9 Mapa Riesgo, Plan Acción'!O170)</f>
        <v/>
      </c>
      <c r="K169" s="151" t="str">
        <f>+IF('9 Mapa Riesgo, Plan Acción'!P170="","",'9 Mapa Riesgo, Plan Acción'!P170)</f>
        <v/>
      </c>
      <c r="L169" s="242" t="str">
        <f>+IF('9 Mapa Riesgo, Plan Acción'!Q170="","",'9 Mapa Riesgo, Plan Acción'!Q170)</f>
        <v/>
      </c>
      <c r="M169" s="152" t="str">
        <f>+IF('9 Mapa Riesgo, Plan Acción'!R170="","",'9 Mapa Riesgo, Plan Acción'!R170)</f>
        <v/>
      </c>
      <c r="P169" s="55"/>
      <c r="Q169" s="55"/>
      <c r="R169" s="55"/>
      <c r="S169" s="55"/>
      <c r="T169" s="55"/>
      <c r="U169" s="55"/>
    </row>
    <row r="170" spans="1:21" s="56" customFormat="1" x14ac:dyDescent="0.25">
      <c r="A170" s="883"/>
      <c r="B170" s="867"/>
      <c r="C170" s="865"/>
      <c r="D170" s="867"/>
      <c r="E170" s="869"/>
      <c r="F170" s="871"/>
      <c r="G170" s="863"/>
      <c r="H170" s="222" t="str">
        <f>+IF('9 Mapa Riesgo, Plan Acción'!M171="","",'9 Mapa Riesgo, Plan Acción'!M171)</f>
        <v/>
      </c>
      <c r="I170" s="122" t="str">
        <f>+IF('9 Mapa Riesgo, Plan Acción'!N171="","",'9 Mapa Riesgo, Plan Acción'!N171)</f>
        <v/>
      </c>
      <c r="J170" s="151" t="str">
        <f>+IF('9 Mapa Riesgo, Plan Acción'!O171="","",'9 Mapa Riesgo, Plan Acción'!O171)</f>
        <v/>
      </c>
      <c r="K170" s="151" t="str">
        <f>+IF('9 Mapa Riesgo, Plan Acción'!P171="","",'9 Mapa Riesgo, Plan Acción'!P171)</f>
        <v/>
      </c>
      <c r="L170" s="242" t="str">
        <f>+IF('9 Mapa Riesgo, Plan Acción'!Q171="","",'9 Mapa Riesgo, Plan Acción'!Q171)</f>
        <v/>
      </c>
      <c r="M170" s="152" t="str">
        <f>+IF('9 Mapa Riesgo, Plan Acción'!R171="","",'9 Mapa Riesgo, Plan Acción'!R171)</f>
        <v/>
      </c>
      <c r="P170" s="55"/>
      <c r="Q170" s="55"/>
      <c r="R170" s="55"/>
      <c r="S170" s="55"/>
      <c r="T170" s="55"/>
      <c r="U170" s="55"/>
    </row>
    <row r="171" spans="1:21" s="56" customFormat="1" x14ac:dyDescent="0.25">
      <c r="A171" s="883"/>
      <c r="B171" s="867"/>
      <c r="C171" s="865"/>
      <c r="D171" s="867"/>
      <c r="E171" s="869"/>
      <c r="F171" s="871"/>
      <c r="G171" s="863"/>
      <c r="H171" s="222" t="str">
        <f>+IF('9 Mapa Riesgo, Plan Acción'!M172="","",'9 Mapa Riesgo, Plan Acción'!M172)</f>
        <v/>
      </c>
      <c r="I171" s="122" t="str">
        <f>+IF('9 Mapa Riesgo, Plan Acción'!N172="","",'9 Mapa Riesgo, Plan Acción'!N172)</f>
        <v/>
      </c>
      <c r="J171" s="151" t="str">
        <f>+IF('9 Mapa Riesgo, Plan Acción'!O172="","",'9 Mapa Riesgo, Plan Acción'!O172)</f>
        <v/>
      </c>
      <c r="K171" s="151" t="str">
        <f>+IF('9 Mapa Riesgo, Plan Acción'!P172="","",'9 Mapa Riesgo, Plan Acción'!P172)</f>
        <v/>
      </c>
      <c r="L171" s="242" t="str">
        <f>+IF('9 Mapa Riesgo, Plan Acción'!Q172="","",'9 Mapa Riesgo, Plan Acción'!Q172)</f>
        <v/>
      </c>
      <c r="M171" s="152" t="str">
        <f>+IF('9 Mapa Riesgo, Plan Acción'!R172="","",'9 Mapa Riesgo, Plan Acción'!R172)</f>
        <v/>
      </c>
      <c r="P171" s="55"/>
      <c r="Q171" s="55"/>
      <c r="R171" s="55"/>
      <c r="S171" s="55"/>
      <c r="T171" s="55"/>
      <c r="U171" s="55"/>
    </row>
    <row r="172" spans="1:21" s="56" customFormat="1" x14ac:dyDescent="0.25">
      <c r="A172" s="883"/>
      <c r="B172" s="867"/>
      <c r="C172" s="865" t="s">
        <v>249</v>
      </c>
      <c r="D172" s="867" t="str">
        <f>+IF('6 Valoración Control'!G172="","",'6 Valoración Control'!G172)</f>
        <v/>
      </c>
      <c r="E172" s="869"/>
      <c r="F172" s="871"/>
      <c r="G172" s="863"/>
      <c r="H172" s="222" t="str">
        <f>+IF('9 Mapa Riesgo, Plan Acción'!M173="","",'9 Mapa Riesgo, Plan Acción'!M173)</f>
        <v/>
      </c>
      <c r="I172" s="122" t="str">
        <f>+IF('9 Mapa Riesgo, Plan Acción'!N173="","",'9 Mapa Riesgo, Plan Acción'!N173)</f>
        <v/>
      </c>
      <c r="J172" s="151" t="str">
        <f>+IF('9 Mapa Riesgo, Plan Acción'!O173="","",'9 Mapa Riesgo, Plan Acción'!O173)</f>
        <v/>
      </c>
      <c r="K172" s="151" t="str">
        <f>+IF('9 Mapa Riesgo, Plan Acción'!P173="","",'9 Mapa Riesgo, Plan Acción'!P173)</f>
        <v/>
      </c>
      <c r="L172" s="242" t="str">
        <f>+IF('9 Mapa Riesgo, Plan Acción'!Q173="","",'9 Mapa Riesgo, Plan Acción'!Q173)</f>
        <v/>
      </c>
      <c r="M172" s="152" t="str">
        <f>+IF('9 Mapa Riesgo, Plan Acción'!R173="","",'9 Mapa Riesgo, Plan Acción'!R173)</f>
        <v/>
      </c>
      <c r="P172" s="55"/>
      <c r="Q172" s="55"/>
      <c r="R172" s="55"/>
      <c r="S172" s="55"/>
      <c r="T172" s="55"/>
      <c r="U172" s="55"/>
    </row>
    <row r="173" spans="1:21" s="56" customFormat="1" x14ac:dyDescent="0.25">
      <c r="A173" s="883"/>
      <c r="B173" s="867"/>
      <c r="C173" s="865"/>
      <c r="D173" s="867"/>
      <c r="E173" s="869"/>
      <c r="F173" s="871"/>
      <c r="G173" s="863"/>
      <c r="H173" s="222" t="str">
        <f>+IF('9 Mapa Riesgo, Plan Acción'!M174="","",'9 Mapa Riesgo, Plan Acción'!M174)</f>
        <v/>
      </c>
      <c r="I173" s="122" t="str">
        <f>+IF('9 Mapa Riesgo, Plan Acción'!N174="","",'9 Mapa Riesgo, Plan Acción'!N174)</f>
        <v/>
      </c>
      <c r="J173" s="151" t="str">
        <f>+IF('9 Mapa Riesgo, Plan Acción'!O174="","",'9 Mapa Riesgo, Plan Acción'!O174)</f>
        <v/>
      </c>
      <c r="K173" s="151" t="str">
        <f>+IF('9 Mapa Riesgo, Plan Acción'!P174="","",'9 Mapa Riesgo, Plan Acción'!P174)</f>
        <v/>
      </c>
      <c r="L173" s="242" t="str">
        <f>+IF('9 Mapa Riesgo, Plan Acción'!Q174="","",'9 Mapa Riesgo, Plan Acción'!Q174)</f>
        <v/>
      </c>
      <c r="M173" s="152" t="str">
        <f>+IF('9 Mapa Riesgo, Plan Acción'!R174="","",'9 Mapa Riesgo, Plan Acción'!R174)</f>
        <v/>
      </c>
      <c r="P173" s="55"/>
      <c r="Q173" s="55"/>
      <c r="R173" s="55"/>
      <c r="S173" s="55"/>
      <c r="T173" s="55"/>
      <c r="U173" s="55"/>
    </row>
    <row r="174" spans="1:21" s="56" customFormat="1" ht="12.75" thickBot="1" x14ac:dyDescent="0.3">
      <c r="A174" s="884"/>
      <c r="B174" s="881"/>
      <c r="C174" s="880"/>
      <c r="D174" s="881"/>
      <c r="E174" s="874"/>
      <c r="F174" s="875"/>
      <c r="G174" s="885"/>
      <c r="H174" s="223" t="str">
        <f>+IF('9 Mapa Riesgo, Plan Acción'!M175="","",'9 Mapa Riesgo, Plan Acción'!M175)</f>
        <v/>
      </c>
      <c r="I174" s="124" t="str">
        <f>+IF('9 Mapa Riesgo, Plan Acción'!N175="","",'9 Mapa Riesgo, Plan Acción'!N175)</f>
        <v/>
      </c>
      <c r="J174" s="229" t="str">
        <f>+IF('9 Mapa Riesgo, Plan Acción'!O175="","",'9 Mapa Riesgo, Plan Acción'!O175)</f>
        <v/>
      </c>
      <c r="K174" s="229" t="str">
        <f>+IF('9 Mapa Riesgo, Plan Acción'!P175="","",'9 Mapa Riesgo, Plan Acción'!P175)</f>
        <v/>
      </c>
      <c r="L174" s="243" t="str">
        <f>+IF('9 Mapa Riesgo, Plan Acción'!Q175="","",'9 Mapa Riesgo, Plan Acción'!Q175)</f>
        <v/>
      </c>
      <c r="M174" s="153" t="str">
        <f>+IF('9 Mapa Riesgo, Plan Acción'!R175="","",'9 Mapa Riesgo, Plan Acción'!R175)</f>
        <v/>
      </c>
      <c r="P174" s="55"/>
      <c r="Q174" s="55"/>
      <c r="R174" s="55"/>
      <c r="S174" s="55"/>
      <c r="T174" s="55"/>
      <c r="U174" s="55"/>
    </row>
    <row r="175" spans="1:21" s="56" customFormat="1" x14ac:dyDescent="0.25">
      <c r="A175" s="882" t="str">
        <f>'2 Contexto e Identificación'!$A$21</f>
        <v>R10</v>
      </c>
      <c r="B175" s="866">
        <f>+'2 Contexto e Identificación'!$E$21</f>
        <v>0</v>
      </c>
      <c r="C175" s="864" t="s">
        <v>242</v>
      </c>
      <c r="D175" s="866" t="str">
        <f>+IF('6 Valoración Control'!G175="","",'6 Valoración Control'!G175)</f>
        <v/>
      </c>
      <c r="E175" s="868">
        <f>+'7 Mapa Calor Residual'!$C$20</f>
        <v>0</v>
      </c>
      <c r="F175" s="870">
        <f>+'7 Mapa Calor Residual'!$D$20</f>
        <v>0</v>
      </c>
      <c r="G175" s="862">
        <f>+'7 Mapa Calor Residual'!$E$20</f>
        <v>0</v>
      </c>
      <c r="H175" s="224" t="str">
        <f>+IF('9 Mapa Riesgo, Plan Acción'!M176="","",'9 Mapa Riesgo, Plan Acción'!M176)</f>
        <v/>
      </c>
      <c r="I175" s="120" t="str">
        <f>+IF('9 Mapa Riesgo, Plan Acción'!N176="","",'9 Mapa Riesgo, Plan Acción'!N176)</f>
        <v/>
      </c>
      <c r="J175" s="227" t="str">
        <f>+IF('9 Mapa Riesgo, Plan Acción'!O176="","",'9 Mapa Riesgo, Plan Acción'!O176)</f>
        <v/>
      </c>
      <c r="K175" s="227" t="str">
        <f>+IF('9 Mapa Riesgo, Plan Acción'!P176="","",'9 Mapa Riesgo, Plan Acción'!P176)</f>
        <v/>
      </c>
      <c r="L175" s="244" t="str">
        <f>+IF('9 Mapa Riesgo, Plan Acción'!Q176="","",'9 Mapa Riesgo, Plan Acción'!Q176)</f>
        <v/>
      </c>
      <c r="M175" s="142" t="str">
        <f>+IF('9 Mapa Riesgo, Plan Acción'!R176="","",'9 Mapa Riesgo, Plan Acción'!R176)</f>
        <v/>
      </c>
      <c r="P175" s="55"/>
      <c r="Q175" s="55"/>
      <c r="R175" s="55"/>
      <c r="S175" s="55"/>
      <c r="T175" s="55"/>
      <c r="U175" s="55"/>
    </row>
    <row r="176" spans="1:21" s="56" customFormat="1" x14ac:dyDescent="0.25">
      <c r="A176" s="883"/>
      <c r="B176" s="867"/>
      <c r="C176" s="865"/>
      <c r="D176" s="867"/>
      <c r="E176" s="869"/>
      <c r="F176" s="871"/>
      <c r="G176" s="863"/>
      <c r="H176" s="222" t="str">
        <f>+IF('9 Mapa Riesgo, Plan Acción'!M177="","",'9 Mapa Riesgo, Plan Acción'!M177)</f>
        <v/>
      </c>
      <c r="I176" s="122" t="str">
        <f>+IF('9 Mapa Riesgo, Plan Acción'!N177="","",'9 Mapa Riesgo, Plan Acción'!N177)</f>
        <v/>
      </c>
      <c r="J176" s="151" t="str">
        <f>+IF('9 Mapa Riesgo, Plan Acción'!O177="","",'9 Mapa Riesgo, Plan Acción'!O177)</f>
        <v/>
      </c>
      <c r="K176" s="151" t="str">
        <f>+IF('9 Mapa Riesgo, Plan Acción'!P177="","",'9 Mapa Riesgo, Plan Acción'!P177)</f>
        <v/>
      </c>
      <c r="L176" s="242" t="str">
        <f>+IF('9 Mapa Riesgo, Plan Acción'!Q177="","",'9 Mapa Riesgo, Plan Acción'!Q177)</f>
        <v/>
      </c>
      <c r="M176" s="152" t="str">
        <f>+IF('9 Mapa Riesgo, Plan Acción'!R177="","",'9 Mapa Riesgo, Plan Acción'!R177)</f>
        <v/>
      </c>
      <c r="P176" s="55"/>
      <c r="Q176" s="55"/>
      <c r="R176" s="55"/>
      <c r="S176" s="55"/>
      <c r="T176" s="55"/>
      <c r="U176" s="55"/>
    </row>
    <row r="177" spans="1:21" s="56" customFormat="1" x14ac:dyDescent="0.25">
      <c r="A177" s="883"/>
      <c r="B177" s="867"/>
      <c r="C177" s="865"/>
      <c r="D177" s="867"/>
      <c r="E177" s="869"/>
      <c r="F177" s="871"/>
      <c r="G177" s="863"/>
      <c r="H177" s="222" t="str">
        <f>+IF('9 Mapa Riesgo, Plan Acción'!M178="","",'9 Mapa Riesgo, Plan Acción'!M178)</f>
        <v/>
      </c>
      <c r="I177" s="122" t="str">
        <f>+IF('9 Mapa Riesgo, Plan Acción'!N178="","",'9 Mapa Riesgo, Plan Acción'!N178)</f>
        <v/>
      </c>
      <c r="J177" s="151" t="str">
        <f>+IF('9 Mapa Riesgo, Plan Acción'!O178="","",'9 Mapa Riesgo, Plan Acción'!O178)</f>
        <v/>
      </c>
      <c r="K177" s="151" t="str">
        <f>+IF('9 Mapa Riesgo, Plan Acción'!P178="","",'9 Mapa Riesgo, Plan Acción'!P178)</f>
        <v/>
      </c>
      <c r="L177" s="242" t="str">
        <f>+IF('9 Mapa Riesgo, Plan Acción'!Q178="","",'9 Mapa Riesgo, Plan Acción'!Q178)</f>
        <v/>
      </c>
      <c r="M177" s="152" t="str">
        <f>+IF('9 Mapa Riesgo, Plan Acción'!R178="","",'9 Mapa Riesgo, Plan Acción'!R178)</f>
        <v/>
      </c>
      <c r="P177" s="55"/>
      <c r="Q177" s="55"/>
      <c r="R177" s="55"/>
      <c r="S177" s="55"/>
      <c r="T177" s="55"/>
      <c r="U177" s="55"/>
    </row>
    <row r="178" spans="1:21" s="56" customFormat="1" x14ac:dyDescent="0.25">
      <c r="A178" s="883"/>
      <c r="B178" s="867"/>
      <c r="C178" s="865" t="s">
        <v>246</v>
      </c>
      <c r="D178" s="867" t="str">
        <f>+IF('6 Valoración Control'!G178="","",'6 Valoración Control'!G178)</f>
        <v/>
      </c>
      <c r="E178" s="869"/>
      <c r="F178" s="871"/>
      <c r="G178" s="863"/>
      <c r="H178" s="222" t="str">
        <f>+IF('9 Mapa Riesgo, Plan Acción'!M179="","",'9 Mapa Riesgo, Plan Acción'!M179)</f>
        <v/>
      </c>
      <c r="I178" s="122" t="str">
        <f>+IF('9 Mapa Riesgo, Plan Acción'!N179="","",'9 Mapa Riesgo, Plan Acción'!N179)</f>
        <v/>
      </c>
      <c r="J178" s="151" t="str">
        <f>+IF('9 Mapa Riesgo, Plan Acción'!O179="","",'9 Mapa Riesgo, Plan Acción'!O179)</f>
        <v/>
      </c>
      <c r="K178" s="151" t="str">
        <f>+IF('9 Mapa Riesgo, Plan Acción'!P179="","",'9 Mapa Riesgo, Plan Acción'!P179)</f>
        <v/>
      </c>
      <c r="L178" s="242" t="str">
        <f>+IF('9 Mapa Riesgo, Plan Acción'!Q179="","",'9 Mapa Riesgo, Plan Acción'!Q179)</f>
        <v/>
      </c>
      <c r="M178" s="152" t="str">
        <f>+IF('9 Mapa Riesgo, Plan Acción'!R179="","",'9 Mapa Riesgo, Plan Acción'!R179)</f>
        <v/>
      </c>
      <c r="P178" s="55"/>
      <c r="Q178" s="55"/>
      <c r="R178" s="55"/>
      <c r="S178" s="55"/>
      <c r="T178" s="55"/>
      <c r="U178" s="55"/>
    </row>
    <row r="179" spans="1:21" s="56" customFormat="1" x14ac:dyDescent="0.25">
      <c r="A179" s="883"/>
      <c r="B179" s="867"/>
      <c r="C179" s="865"/>
      <c r="D179" s="867"/>
      <c r="E179" s="869"/>
      <c r="F179" s="871"/>
      <c r="G179" s="863"/>
      <c r="H179" s="222" t="str">
        <f>+IF('9 Mapa Riesgo, Plan Acción'!M180="","",'9 Mapa Riesgo, Plan Acción'!M180)</f>
        <v/>
      </c>
      <c r="I179" s="122" t="str">
        <f>+IF('9 Mapa Riesgo, Plan Acción'!N180="","",'9 Mapa Riesgo, Plan Acción'!N180)</f>
        <v/>
      </c>
      <c r="J179" s="151" t="str">
        <f>+IF('9 Mapa Riesgo, Plan Acción'!O180="","",'9 Mapa Riesgo, Plan Acción'!O180)</f>
        <v/>
      </c>
      <c r="K179" s="151" t="str">
        <f>+IF('9 Mapa Riesgo, Plan Acción'!P180="","",'9 Mapa Riesgo, Plan Acción'!P180)</f>
        <v/>
      </c>
      <c r="L179" s="242" t="str">
        <f>+IF('9 Mapa Riesgo, Plan Acción'!Q180="","",'9 Mapa Riesgo, Plan Acción'!Q180)</f>
        <v/>
      </c>
      <c r="M179" s="152" t="str">
        <f>+IF('9 Mapa Riesgo, Plan Acción'!R180="","",'9 Mapa Riesgo, Plan Acción'!R180)</f>
        <v/>
      </c>
      <c r="P179" s="55"/>
      <c r="Q179" s="55"/>
      <c r="R179" s="55"/>
      <c r="S179" s="55"/>
      <c r="T179" s="55"/>
      <c r="U179" s="55"/>
    </row>
    <row r="180" spans="1:21" s="56" customFormat="1" x14ac:dyDescent="0.25">
      <c r="A180" s="883"/>
      <c r="B180" s="867"/>
      <c r="C180" s="865"/>
      <c r="D180" s="867"/>
      <c r="E180" s="869"/>
      <c r="F180" s="871"/>
      <c r="G180" s="863"/>
      <c r="H180" s="222" t="str">
        <f>+IF('9 Mapa Riesgo, Plan Acción'!M181="","",'9 Mapa Riesgo, Plan Acción'!M181)</f>
        <v/>
      </c>
      <c r="I180" s="122" t="str">
        <f>+IF('9 Mapa Riesgo, Plan Acción'!N181="","",'9 Mapa Riesgo, Plan Acción'!N181)</f>
        <v/>
      </c>
      <c r="J180" s="151" t="str">
        <f>+IF('9 Mapa Riesgo, Plan Acción'!O181="","",'9 Mapa Riesgo, Plan Acción'!O181)</f>
        <v/>
      </c>
      <c r="K180" s="151" t="str">
        <f>+IF('9 Mapa Riesgo, Plan Acción'!P181="","",'9 Mapa Riesgo, Plan Acción'!P181)</f>
        <v/>
      </c>
      <c r="L180" s="242" t="str">
        <f>+IF('9 Mapa Riesgo, Plan Acción'!Q181="","",'9 Mapa Riesgo, Plan Acción'!Q181)</f>
        <v/>
      </c>
      <c r="M180" s="152" t="str">
        <f>+IF('9 Mapa Riesgo, Plan Acción'!R181="","",'9 Mapa Riesgo, Plan Acción'!R181)</f>
        <v/>
      </c>
      <c r="P180" s="55"/>
      <c r="Q180" s="55"/>
      <c r="R180" s="55"/>
      <c r="S180" s="55"/>
      <c r="T180" s="55"/>
      <c r="U180" s="55"/>
    </row>
    <row r="181" spans="1:21" s="56" customFormat="1" x14ac:dyDescent="0.25">
      <c r="A181" s="883"/>
      <c r="B181" s="867"/>
      <c r="C181" s="865" t="s">
        <v>247</v>
      </c>
      <c r="D181" s="867" t="str">
        <f>+IF('6 Valoración Control'!G181="","",'6 Valoración Control'!G181)</f>
        <v/>
      </c>
      <c r="E181" s="869"/>
      <c r="F181" s="871"/>
      <c r="G181" s="863"/>
      <c r="H181" s="222" t="str">
        <f>+IF('9 Mapa Riesgo, Plan Acción'!M182="","",'9 Mapa Riesgo, Plan Acción'!M182)</f>
        <v/>
      </c>
      <c r="I181" s="122" t="str">
        <f>+IF('9 Mapa Riesgo, Plan Acción'!N182="","",'9 Mapa Riesgo, Plan Acción'!N182)</f>
        <v/>
      </c>
      <c r="J181" s="151" t="str">
        <f>+IF('9 Mapa Riesgo, Plan Acción'!O182="","",'9 Mapa Riesgo, Plan Acción'!O182)</f>
        <v/>
      </c>
      <c r="K181" s="151" t="str">
        <f>+IF('9 Mapa Riesgo, Plan Acción'!P182="","",'9 Mapa Riesgo, Plan Acción'!P182)</f>
        <v/>
      </c>
      <c r="L181" s="242" t="str">
        <f>+IF('9 Mapa Riesgo, Plan Acción'!Q182="","",'9 Mapa Riesgo, Plan Acción'!Q182)</f>
        <v/>
      </c>
      <c r="M181" s="152" t="str">
        <f>+IF('9 Mapa Riesgo, Plan Acción'!R182="","",'9 Mapa Riesgo, Plan Acción'!R182)</f>
        <v/>
      </c>
      <c r="P181" s="55"/>
      <c r="Q181" s="55"/>
      <c r="R181" s="55"/>
      <c r="S181" s="55"/>
      <c r="T181" s="55"/>
      <c r="U181" s="55"/>
    </row>
    <row r="182" spans="1:21" s="56" customFormat="1" x14ac:dyDescent="0.25">
      <c r="A182" s="883"/>
      <c r="B182" s="867"/>
      <c r="C182" s="865"/>
      <c r="D182" s="867"/>
      <c r="E182" s="869"/>
      <c r="F182" s="871"/>
      <c r="G182" s="863"/>
      <c r="H182" s="222" t="str">
        <f>+IF('9 Mapa Riesgo, Plan Acción'!M183="","",'9 Mapa Riesgo, Plan Acción'!M183)</f>
        <v/>
      </c>
      <c r="I182" s="122" t="str">
        <f>+IF('9 Mapa Riesgo, Plan Acción'!N183="","",'9 Mapa Riesgo, Plan Acción'!N183)</f>
        <v/>
      </c>
      <c r="J182" s="151" t="str">
        <f>+IF('9 Mapa Riesgo, Plan Acción'!O183="","",'9 Mapa Riesgo, Plan Acción'!O183)</f>
        <v/>
      </c>
      <c r="K182" s="151" t="str">
        <f>+IF('9 Mapa Riesgo, Plan Acción'!P183="","",'9 Mapa Riesgo, Plan Acción'!P183)</f>
        <v/>
      </c>
      <c r="L182" s="242" t="str">
        <f>+IF('9 Mapa Riesgo, Plan Acción'!Q183="","",'9 Mapa Riesgo, Plan Acción'!Q183)</f>
        <v/>
      </c>
      <c r="M182" s="152" t="str">
        <f>+IF('9 Mapa Riesgo, Plan Acción'!R183="","",'9 Mapa Riesgo, Plan Acción'!R183)</f>
        <v/>
      </c>
      <c r="P182" s="55"/>
      <c r="Q182" s="55"/>
      <c r="R182" s="55"/>
      <c r="S182" s="55"/>
      <c r="T182" s="55"/>
      <c r="U182" s="55"/>
    </row>
    <row r="183" spans="1:21" s="56" customFormat="1" x14ac:dyDescent="0.25">
      <c r="A183" s="883"/>
      <c r="B183" s="867"/>
      <c r="C183" s="865"/>
      <c r="D183" s="867"/>
      <c r="E183" s="869"/>
      <c r="F183" s="871"/>
      <c r="G183" s="863"/>
      <c r="H183" s="222" t="str">
        <f>+IF('9 Mapa Riesgo, Plan Acción'!M184="","",'9 Mapa Riesgo, Plan Acción'!M184)</f>
        <v/>
      </c>
      <c r="I183" s="122" t="str">
        <f>+IF('9 Mapa Riesgo, Plan Acción'!N184="","",'9 Mapa Riesgo, Plan Acción'!N184)</f>
        <v/>
      </c>
      <c r="J183" s="151" t="str">
        <f>+IF('9 Mapa Riesgo, Plan Acción'!O184="","",'9 Mapa Riesgo, Plan Acción'!O184)</f>
        <v/>
      </c>
      <c r="K183" s="151" t="str">
        <f>+IF('9 Mapa Riesgo, Plan Acción'!P184="","",'9 Mapa Riesgo, Plan Acción'!P184)</f>
        <v/>
      </c>
      <c r="L183" s="242" t="str">
        <f>+IF('9 Mapa Riesgo, Plan Acción'!Q184="","",'9 Mapa Riesgo, Plan Acción'!Q184)</f>
        <v/>
      </c>
      <c r="M183" s="152" t="str">
        <f>+IF('9 Mapa Riesgo, Plan Acción'!R184="","",'9 Mapa Riesgo, Plan Acción'!R184)</f>
        <v/>
      </c>
      <c r="P183" s="55"/>
      <c r="Q183" s="55"/>
      <c r="R183" s="55"/>
      <c r="S183" s="55"/>
      <c r="T183" s="55"/>
      <c r="U183" s="55"/>
    </row>
    <row r="184" spans="1:21" s="56" customFormat="1" x14ac:dyDescent="0.25">
      <c r="A184" s="883"/>
      <c r="B184" s="867"/>
      <c r="C184" s="865" t="s">
        <v>248</v>
      </c>
      <c r="D184" s="867" t="str">
        <f>+IF('6 Valoración Control'!G184="","",'6 Valoración Control'!G184)</f>
        <v/>
      </c>
      <c r="E184" s="869"/>
      <c r="F184" s="871"/>
      <c r="G184" s="863"/>
      <c r="H184" s="222" t="str">
        <f>+IF('9 Mapa Riesgo, Plan Acción'!M185="","",'9 Mapa Riesgo, Plan Acción'!M185)</f>
        <v/>
      </c>
      <c r="I184" s="122" t="str">
        <f>+IF('9 Mapa Riesgo, Plan Acción'!N185="","",'9 Mapa Riesgo, Plan Acción'!N185)</f>
        <v/>
      </c>
      <c r="J184" s="151" t="str">
        <f>+IF('9 Mapa Riesgo, Plan Acción'!O185="","",'9 Mapa Riesgo, Plan Acción'!O185)</f>
        <v/>
      </c>
      <c r="K184" s="151" t="str">
        <f>+IF('9 Mapa Riesgo, Plan Acción'!P185="","",'9 Mapa Riesgo, Plan Acción'!P185)</f>
        <v/>
      </c>
      <c r="L184" s="242" t="str">
        <f>+IF('9 Mapa Riesgo, Plan Acción'!Q185="","",'9 Mapa Riesgo, Plan Acción'!Q185)</f>
        <v/>
      </c>
      <c r="M184" s="152" t="str">
        <f>+IF('9 Mapa Riesgo, Plan Acción'!R185="","",'9 Mapa Riesgo, Plan Acción'!R185)</f>
        <v/>
      </c>
      <c r="P184" s="55"/>
      <c r="Q184" s="55"/>
      <c r="R184" s="55"/>
      <c r="S184" s="55"/>
      <c r="T184" s="55"/>
      <c r="U184" s="55"/>
    </row>
    <row r="185" spans="1:21" s="56" customFormat="1" x14ac:dyDescent="0.25">
      <c r="A185" s="883"/>
      <c r="B185" s="867"/>
      <c r="C185" s="865"/>
      <c r="D185" s="867"/>
      <c r="E185" s="869"/>
      <c r="F185" s="871"/>
      <c r="G185" s="863"/>
      <c r="H185" s="222" t="str">
        <f>+IF('9 Mapa Riesgo, Plan Acción'!M186="","",'9 Mapa Riesgo, Plan Acción'!M186)</f>
        <v/>
      </c>
      <c r="I185" s="122" t="str">
        <f>+IF('9 Mapa Riesgo, Plan Acción'!N186="","",'9 Mapa Riesgo, Plan Acción'!N186)</f>
        <v/>
      </c>
      <c r="J185" s="151" t="str">
        <f>+IF('9 Mapa Riesgo, Plan Acción'!O186="","",'9 Mapa Riesgo, Plan Acción'!O186)</f>
        <v/>
      </c>
      <c r="K185" s="151" t="str">
        <f>+IF('9 Mapa Riesgo, Plan Acción'!P186="","",'9 Mapa Riesgo, Plan Acción'!P186)</f>
        <v/>
      </c>
      <c r="L185" s="242" t="str">
        <f>+IF('9 Mapa Riesgo, Plan Acción'!Q186="","",'9 Mapa Riesgo, Plan Acción'!Q186)</f>
        <v/>
      </c>
      <c r="M185" s="152" t="str">
        <f>+IF('9 Mapa Riesgo, Plan Acción'!R186="","",'9 Mapa Riesgo, Plan Acción'!R186)</f>
        <v/>
      </c>
      <c r="P185" s="55"/>
      <c r="Q185" s="55"/>
      <c r="R185" s="55"/>
      <c r="S185" s="55"/>
      <c r="T185" s="55"/>
      <c r="U185" s="55"/>
    </row>
    <row r="186" spans="1:21" s="56" customFormat="1" x14ac:dyDescent="0.25">
      <c r="A186" s="883"/>
      <c r="B186" s="867"/>
      <c r="C186" s="865"/>
      <c r="D186" s="867"/>
      <c r="E186" s="869"/>
      <c r="F186" s="871"/>
      <c r="G186" s="863"/>
      <c r="H186" s="222" t="str">
        <f>+IF('9 Mapa Riesgo, Plan Acción'!M187="","",'9 Mapa Riesgo, Plan Acción'!M187)</f>
        <v/>
      </c>
      <c r="I186" s="122" t="str">
        <f>+IF('9 Mapa Riesgo, Plan Acción'!N187="","",'9 Mapa Riesgo, Plan Acción'!N187)</f>
        <v/>
      </c>
      <c r="J186" s="151" t="str">
        <f>+IF('9 Mapa Riesgo, Plan Acción'!O187="","",'9 Mapa Riesgo, Plan Acción'!O187)</f>
        <v/>
      </c>
      <c r="K186" s="151" t="str">
        <f>+IF('9 Mapa Riesgo, Plan Acción'!P187="","",'9 Mapa Riesgo, Plan Acción'!P187)</f>
        <v/>
      </c>
      <c r="L186" s="242" t="str">
        <f>+IF('9 Mapa Riesgo, Plan Acción'!Q187="","",'9 Mapa Riesgo, Plan Acción'!Q187)</f>
        <v/>
      </c>
      <c r="M186" s="152" t="str">
        <f>+IF('9 Mapa Riesgo, Plan Acción'!R187="","",'9 Mapa Riesgo, Plan Acción'!R187)</f>
        <v/>
      </c>
      <c r="P186" s="55"/>
      <c r="Q186" s="55"/>
      <c r="R186" s="55"/>
      <c r="S186" s="55"/>
      <c r="T186" s="55"/>
      <c r="U186" s="55"/>
    </row>
    <row r="187" spans="1:21" s="56" customFormat="1" x14ac:dyDescent="0.25">
      <c r="A187" s="883"/>
      <c r="B187" s="867"/>
      <c r="C187" s="865" t="s">
        <v>249</v>
      </c>
      <c r="D187" s="867" t="str">
        <f>+IF('6 Valoración Control'!G187="","",'6 Valoración Control'!G187)</f>
        <v/>
      </c>
      <c r="E187" s="869"/>
      <c r="F187" s="871"/>
      <c r="G187" s="863"/>
      <c r="H187" s="222" t="str">
        <f>+IF('9 Mapa Riesgo, Plan Acción'!M188="","",'9 Mapa Riesgo, Plan Acción'!M188)</f>
        <v/>
      </c>
      <c r="I187" s="122" t="str">
        <f>+IF('9 Mapa Riesgo, Plan Acción'!N188="","",'9 Mapa Riesgo, Plan Acción'!N188)</f>
        <v/>
      </c>
      <c r="J187" s="151" t="str">
        <f>+IF('9 Mapa Riesgo, Plan Acción'!O188="","",'9 Mapa Riesgo, Plan Acción'!O188)</f>
        <v/>
      </c>
      <c r="K187" s="151" t="str">
        <f>+IF('9 Mapa Riesgo, Plan Acción'!P188="","",'9 Mapa Riesgo, Plan Acción'!P188)</f>
        <v/>
      </c>
      <c r="L187" s="242" t="str">
        <f>+IF('9 Mapa Riesgo, Plan Acción'!Q188="","",'9 Mapa Riesgo, Plan Acción'!Q188)</f>
        <v/>
      </c>
      <c r="M187" s="152" t="str">
        <f>+IF('9 Mapa Riesgo, Plan Acción'!R188="","",'9 Mapa Riesgo, Plan Acción'!R188)</f>
        <v/>
      </c>
      <c r="P187" s="55"/>
      <c r="Q187" s="55"/>
      <c r="R187" s="55"/>
      <c r="S187" s="55"/>
      <c r="T187" s="55"/>
      <c r="U187" s="55"/>
    </row>
    <row r="188" spans="1:21" s="56" customFormat="1" x14ac:dyDescent="0.25">
      <c r="A188" s="883"/>
      <c r="B188" s="867"/>
      <c r="C188" s="865"/>
      <c r="D188" s="867"/>
      <c r="E188" s="869"/>
      <c r="F188" s="871"/>
      <c r="G188" s="863"/>
      <c r="H188" s="222" t="str">
        <f>+IF('9 Mapa Riesgo, Plan Acción'!M189="","",'9 Mapa Riesgo, Plan Acción'!M189)</f>
        <v/>
      </c>
      <c r="I188" s="122" t="str">
        <f>+IF('9 Mapa Riesgo, Plan Acción'!N189="","",'9 Mapa Riesgo, Plan Acción'!N189)</f>
        <v/>
      </c>
      <c r="J188" s="151" t="str">
        <f>+IF('9 Mapa Riesgo, Plan Acción'!O189="","",'9 Mapa Riesgo, Plan Acción'!O189)</f>
        <v/>
      </c>
      <c r="K188" s="151" t="str">
        <f>+IF('9 Mapa Riesgo, Plan Acción'!P189="","",'9 Mapa Riesgo, Plan Acción'!P189)</f>
        <v/>
      </c>
      <c r="L188" s="242" t="str">
        <f>+IF('9 Mapa Riesgo, Plan Acción'!Q189="","",'9 Mapa Riesgo, Plan Acción'!Q189)</f>
        <v/>
      </c>
      <c r="M188" s="152" t="str">
        <f>+IF('9 Mapa Riesgo, Plan Acción'!R189="","",'9 Mapa Riesgo, Plan Acción'!R189)</f>
        <v/>
      </c>
      <c r="P188" s="55"/>
      <c r="Q188" s="55"/>
      <c r="R188" s="55"/>
      <c r="S188" s="55"/>
      <c r="T188" s="55"/>
      <c r="U188" s="55"/>
    </row>
    <row r="189" spans="1:21" s="56" customFormat="1" ht="12.75" thickBot="1" x14ac:dyDescent="0.3">
      <c r="A189" s="884"/>
      <c r="B189" s="881"/>
      <c r="C189" s="880"/>
      <c r="D189" s="881"/>
      <c r="E189" s="874"/>
      <c r="F189" s="875"/>
      <c r="G189" s="885"/>
      <c r="H189" s="223" t="str">
        <f>+IF('9 Mapa Riesgo, Plan Acción'!M190="","",'9 Mapa Riesgo, Plan Acción'!M190)</f>
        <v/>
      </c>
      <c r="I189" s="124" t="str">
        <f>+IF('9 Mapa Riesgo, Plan Acción'!N190="","",'9 Mapa Riesgo, Plan Acción'!N190)</f>
        <v/>
      </c>
      <c r="J189" s="229" t="str">
        <f>+IF('9 Mapa Riesgo, Plan Acción'!O190="","",'9 Mapa Riesgo, Plan Acción'!O190)</f>
        <v/>
      </c>
      <c r="K189" s="229" t="str">
        <f>+IF('9 Mapa Riesgo, Plan Acción'!P190="","",'9 Mapa Riesgo, Plan Acción'!P190)</f>
        <v/>
      </c>
      <c r="L189" s="243" t="str">
        <f>+IF('9 Mapa Riesgo, Plan Acción'!Q190="","",'9 Mapa Riesgo, Plan Acción'!Q190)</f>
        <v/>
      </c>
      <c r="M189" s="153" t="str">
        <f>+IF('9 Mapa Riesgo, Plan Acción'!R190="","",'9 Mapa Riesgo, Plan Acción'!R190)</f>
        <v/>
      </c>
      <c r="P189" s="55"/>
      <c r="Q189" s="55"/>
      <c r="R189" s="55"/>
      <c r="S189" s="55"/>
      <c r="T189" s="55"/>
      <c r="U189" s="55"/>
    </row>
    <row r="190" spans="1:21" s="56" customFormat="1" x14ac:dyDescent="0.25">
      <c r="A190" s="882" t="str">
        <f>'2 Contexto e Identificación'!$A$22</f>
        <v>R11</v>
      </c>
      <c r="B190" s="866" t="str">
        <f>+'2 Contexto e Identificación'!$E$22</f>
        <v xml:space="preserve">  </v>
      </c>
      <c r="C190" s="864" t="s">
        <v>242</v>
      </c>
      <c r="D190" s="866" t="str">
        <f>+IF('6 Valoración Control'!G190="","",'6 Valoración Control'!G190)</f>
        <v/>
      </c>
      <c r="E190" s="868" t="str">
        <f>+'7 Mapa Calor Residual'!$C$21</f>
        <v/>
      </c>
      <c r="F190" s="870">
        <f>+'7 Mapa Calor Residual'!$D$21</f>
        <v>0</v>
      </c>
      <c r="G190" s="862">
        <f>+'7 Mapa Calor Residual'!$E$21</f>
        <v>0</v>
      </c>
      <c r="H190" s="224" t="str">
        <f>+IF('9 Mapa Riesgo, Plan Acción'!M191="","",'9 Mapa Riesgo, Plan Acción'!M191)</f>
        <v/>
      </c>
      <c r="I190" s="120" t="str">
        <f>+IF('9 Mapa Riesgo, Plan Acción'!N191="","",'9 Mapa Riesgo, Plan Acción'!N191)</f>
        <v/>
      </c>
      <c r="J190" s="227" t="str">
        <f>+IF('9 Mapa Riesgo, Plan Acción'!O191="","",'9 Mapa Riesgo, Plan Acción'!O191)</f>
        <v/>
      </c>
      <c r="K190" s="227" t="str">
        <f>+IF('9 Mapa Riesgo, Plan Acción'!P191="","",'9 Mapa Riesgo, Plan Acción'!P191)</f>
        <v/>
      </c>
      <c r="L190" s="244" t="str">
        <f>+IF('9 Mapa Riesgo, Plan Acción'!Q191="","",'9 Mapa Riesgo, Plan Acción'!Q191)</f>
        <v/>
      </c>
      <c r="M190" s="142" t="str">
        <f>+IF('9 Mapa Riesgo, Plan Acción'!R191="","",'9 Mapa Riesgo, Plan Acción'!R191)</f>
        <v/>
      </c>
      <c r="P190" s="55"/>
      <c r="Q190" s="55"/>
      <c r="R190" s="55"/>
      <c r="S190" s="55"/>
      <c r="T190" s="55"/>
      <c r="U190" s="55"/>
    </row>
    <row r="191" spans="1:21" s="56" customFormat="1" x14ac:dyDescent="0.25">
      <c r="A191" s="883"/>
      <c r="B191" s="867"/>
      <c r="C191" s="865"/>
      <c r="D191" s="867"/>
      <c r="E191" s="869"/>
      <c r="F191" s="871"/>
      <c r="G191" s="863"/>
      <c r="H191" s="222" t="str">
        <f>+IF('9 Mapa Riesgo, Plan Acción'!M192="","",'9 Mapa Riesgo, Plan Acción'!M192)</f>
        <v/>
      </c>
      <c r="I191" s="122" t="str">
        <f>+IF('9 Mapa Riesgo, Plan Acción'!N192="","",'9 Mapa Riesgo, Plan Acción'!N192)</f>
        <v/>
      </c>
      <c r="J191" s="151" t="str">
        <f>+IF('9 Mapa Riesgo, Plan Acción'!O192="","",'9 Mapa Riesgo, Plan Acción'!O192)</f>
        <v/>
      </c>
      <c r="K191" s="151" t="str">
        <f>+IF('9 Mapa Riesgo, Plan Acción'!P192="","",'9 Mapa Riesgo, Plan Acción'!P192)</f>
        <v/>
      </c>
      <c r="L191" s="242" t="str">
        <f>+IF('9 Mapa Riesgo, Plan Acción'!Q192="","",'9 Mapa Riesgo, Plan Acción'!Q192)</f>
        <v/>
      </c>
      <c r="M191" s="152" t="str">
        <f>+IF('9 Mapa Riesgo, Plan Acción'!R192="","",'9 Mapa Riesgo, Plan Acción'!R192)</f>
        <v/>
      </c>
      <c r="P191" s="55"/>
      <c r="Q191" s="55"/>
      <c r="R191" s="55"/>
      <c r="S191" s="55"/>
      <c r="T191" s="55"/>
      <c r="U191" s="55"/>
    </row>
    <row r="192" spans="1:21" s="56" customFormat="1" x14ac:dyDescent="0.25">
      <c r="A192" s="883"/>
      <c r="B192" s="867"/>
      <c r="C192" s="865"/>
      <c r="D192" s="867"/>
      <c r="E192" s="869"/>
      <c r="F192" s="871"/>
      <c r="G192" s="863"/>
      <c r="H192" s="222" t="str">
        <f>+IF('9 Mapa Riesgo, Plan Acción'!M193="","",'9 Mapa Riesgo, Plan Acción'!M193)</f>
        <v/>
      </c>
      <c r="I192" s="122" t="str">
        <f>+IF('9 Mapa Riesgo, Plan Acción'!N193="","",'9 Mapa Riesgo, Plan Acción'!N193)</f>
        <v/>
      </c>
      <c r="J192" s="151" t="str">
        <f>+IF('9 Mapa Riesgo, Plan Acción'!O193="","",'9 Mapa Riesgo, Plan Acción'!O193)</f>
        <v/>
      </c>
      <c r="K192" s="151" t="str">
        <f>+IF('9 Mapa Riesgo, Plan Acción'!P193="","",'9 Mapa Riesgo, Plan Acción'!P193)</f>
        <v/>
      </c>
      <c r="L192" s="242" t="str">
        <f>+IF('9 Mapa Riesgo, Plan Acción'!Q193="","",'9 Mapa Riesgo, Plan Acción'!Q193)</f>
        <v/>
      </c>
      <c r="M192" s="152" t="str">
        <f>+IF('9 Mapa Riesgo, Plan Acción'!R193="","",'9 Mapa Riesgo, Plan Acción'!R193)</f>
        <v/>
      </c>
      <c r="P192" s="55"/>
      <c r="Q192" s="55"/>
      <c r="R192" s="55"/>
      <c r="S192" s="55"/>
      <c r="T192" s="55"/>
      <c r="U192" s="55"/>
    </row>
    <row r="193" spans="1:21" s="56" customFormat="1" x14ac:dyDescent="0.25">
      <c r="A193" s="883"/>
      <c r="B193" s="867"/>
      <c r="C193" s="865" t="s">
        <v>246</v>
      </c>
      <c r="D193" s="867" t="str">
        <f>+IF('6 Valoración Control'!G193="","",'6 Valoración Control'!G193)</f>
        <v/>
      </c>
      <c r="E193" s="869"/>
      <c r="F193" s="871"/>
      <c r="G193" s="863"/>
      <c r="H193" s="222" t="str">
        <f>+IF('9 Mapa Riesgo, Plan Acción'!M194="","",'9 Mapa Riesgo, Plan Acción'!M194)</f>
        <v/>
      </c>
      <c r="I193" s="122" t="str">
        <f>+IF('9 Mapa Riesgo, Plan Acción'!N194="","",'9 Mapa Riesgo, Plan Acción'!N194)</f>
        <v/>
      </c>
      <c r="J193" s="151" t="str">
        <f>+IF('9 Mapa Riesgo, Plan Acción'!O194="","",'9 Mapa Riesgo, Plan Acción'!O194)</f>
        <v/>
      </c>
      <c r="K193" s="151" t="str">
        <f>+IF('9 Mapa Riesgo, Plan Acción'!P194="","",'9 Mapa Riesgo, Plan Acción'!P194)</f>
        <v/>
      </c>
      <c r="L193" s="242" t="str">
        <f>+IF('9 Mapa Riesgo, Plan Acción'!Q194="","",'9 Mapa Riesgo, Plan Acción'!Q194)</f>
        <v/>
      </c>
      <c r="M193" s="152" t="str">
        <f>+IF('9 Mapa Riesgo, Plan Acción'!R194="","",'9 Mapa Riesgo, Plan Acción'!R194)</f>
        <v/>
      </c>
      <c r="P193" s="55"/>
      <c r="Q193" s="55"/>
      <c r="R193" s="55"/>
      <c r="S193" s="55"/>
      <c r="T193" s="55"/>
      <c r="U193" s="55"/>
    </row>
    <row r="194" spans="1:21" s="56" customFormat="1" x14ac:dyDescent="0.25">
      <c r="A194" s="883"/>
      <c r="B194" s="867"/>
      <c r="C194" s="865"/>
      <c r="D194" s="867"/>
      <c r="E194" s="869"/>
      <c r="F194" s="871"/>
      <c r="G194" s="863"/>
      <c r="H194" s="222" t="str">
        <f>+IF('9 Mapa Riesgo, Plan Acción'!M195="","",'9 Mapa Riesgo, Plan Acción'!M195)</f>
        <v/>
      </c>
      <c r="I194" s="122" t="str">
        <f>+IF('9 Mapa Riesgo, Plan Acción'!N195="","",'9 Mapa Riesgo, Plan Acción'!N195)</f>
        <v/>
      </c>
      <c r="J194" s="151" t="str">
        <f>+IF('9 Mapa Riesgo, Plan Acción'!O195="","",'9 Mapa Riesgo, Plan Acción'!O195)</f>
        <v/>
      </c>
      <c r="K194" s="151" t="str">
        <f>+IF('9 Mapa Riesgo, Plan Acción'!P195="","",'9 Mapa Riesgo, Plan Acción'!P195)</f>
        <v/>
      </c>
      <c r="L194" s="242" t="str">
        <f>+IF('9 Mapa Riesgo, Plan Acción'!Q195="","",'9 Mapa Riesgo, Plan Acción'!Q195)</f>
        <v/>
      </c>
      <c r="M194" s="152" t="str">
        <f>+IF('9 Mapa Riesgo, Plan Acción'!R195="","",'9 Mapa Riesgo, Plan Acción'!R195)</f>
        <v/>
      </c>
      <c r="P194" s="55"/>
      <c r="Q194" s="55"/>
      <c r="R194" s="55"/>
      <c r="S194" s="55"/>
      <c r="T194" s="55"/>
      <c r="U194" s="55"/>
    </row>
    <row r="195" spans="1:21" s="56" customFormat="1" x14ac:dyDescent="0.25">
      <c r="A195" s="883"/>
      <c r="B195" s="867"/>
      <c r="C195" s="865"/>
      <c r="D195" s="867"/>
      <c r="E195" s="869"/>
      <c r="F195" s="871"/>
      <c r="G195" s="863"/>
      <c r="H195" s="222" t="str">
        <f>+IF('9 Mapa Riesgo, Plan Acción'!M196="","",'9 Mapa Riesgo, Plan Acción'!M196)</f>
        <v/>
      </c>
      <c r="I195" s="122" t="str">
        <f>+IF('9 Mapa Riesgo, Plan Acción'!N196="","",'9 Mapa Riesgo, Plan Acción'!N196)</f>
        <v/>
      </c>
      <c r="J195" s="151" t="str">
        <f>+IF('9 Mapa Riesgo, Plan Acción'!O196="","",'9 Mapa Riesgo, Plan Acción'!O196)</f>
        <v/>
      </c>
      <c r="K195" s="151" t="str">
        <f>+IF('9 Mapa Riesgo, Plan Acción'!P196="","",'9 Mapa Riesgo, Plan Acción'!P196)</f>
        <v/>
      </c>
      <c r="L195" s="242" t="str">
        <f>+IF('9 Mapa Riesgo, Plan Acción'!Q196="","",'9 Mapa Riesgo, Plan Acción'!Q196)</f>
        <v/>
      </c>
      <c r="M195" s="152" t="str">
        <f>+IF('9 Mapa Riesgo, Plan Acción'!R196="","",'9 Mapa Riesgo, Plan Acción'!R196)</f>
        <v/>
      </c>
      <c r="P195" s="55"/>
      <c r="Q195" s="55"/>
      <c r="R195" s="55"/>
      <c r="S195" s="55"/>
      <c r="T195" s="55"/>
      <c r="U195" s="55"/>
    </row>
    <row r="196" spans="1:21" s="56" customFormat="1" x14ac:dyDescent="0.25">
      <c r="A196" s="883"/>
      <c r="B196" s="867"/>
      <c r="C196" s="865" t="s">
        <v>247</v>
      </c>
      <c r="D196" s="867" t="str">
        <f>+IF('6 Valoración Control'!G196="","",'6 Valoración Control'!G196)</f>
        <v/>
      </c>
      <c r="E196" s="869"/>
      <c r="F196" s="871"/>
      <c r="G196" s="863"/>
      <c r="H196" s="222" t="str">
        <f>+IF('9 Mapa Riesgo, Plan Acción'!M197="","",'9 Mapa Riesgo, Plan Acción'!M197)</f>
        <v/>
      </c>
      <c r="I196" s="122" t="str">
        <f>+IF('9 Mapa Riesgo, Plan Acción'!N197="","",'9 Mapa Riesgo, Plan Acción'!N197)</f>
        <v/>
      </c>
      <c r="J196" s="151" t="str">
        <f>+IF('9 Mapa Riesgo, Plan Acción'!O197="","",'9 Mapa Riesgo, Plan Acción'!O197)</f>
        <v/>
      </c>
      <c r="K196" s="151" t="str">
        <f>+IF('9 Mapa Riesgo, Plan Acción'!P197="","",'9 Mapa Riesgo, Plan Acción'!P197)</f>
        <v/>
      </c>
      <c r="L196" s="242" t="str">
        <f>+IF('9 Mapa Riesgo, Plan Acción'!Q197="","",'9 Mapa Riesgo, Plan Acción'!Q197)</f>
        <v/>
      </c>
      <c r="M196" s="152" t="str">
        <f>+IF('9 Mapa Riesgo, Plan Acción'!R197="","",'9 Mapa Riesgo, Plan Acción'!R197)</f>
        <v/>
      </c>
      <c r="P196" s="55"/>
      <c r="Q196" s="55"/>
      <c r="R196" s="55"/>
      <c r="S196" s="55"/>
      <c r="T196" s="55"/>
      <c r="U196" s="55"/>
    </row>
    <row r="197" spans="1:21" s="56" customFormat="1" x14ac:dyDescent="0.25">
      <c r="A197" s="883"/>
      <c r="B197" s="867"/>
      <c r="C197" s="865"/>
      <c r="D197" s="867"/>
      <c r="E197" s="869"/>
      <c r="F197" s="871"/>
      <c r="G197" s="863"/>
      <c r="H197" s="222" t="str">
        <f>+IF('9 Mapa Riesgo, Plan Acción'!M198="","",'9 Mapa Riesgo, Plan Acción'!M198)</f>
        <v/>
      </c>
      <c r="I197" s="122" t="str">
        <f>+IF('9 Mapa Riesgo, Plan Acción'!N198="","",'9 Mapa Riesgo, Plan Acción'!N198)</f>
        <v/>
      </c>
      <c r="J197" s="151" t="str">
        <f>+IF('9 Mapa Riesgo, Plan Acción'!O198="","",'9 Mapa Riesgo, Plan Acción'!O198)</f>
        <v/>
      </c>
      <c r="K197" s="151" t="str">
        <f>+IF('9 Mapa Riesgo, Plan Acción'!P198="","",'9 Mapa Riesgo, Plan Acción'!P198)</f>
        <v/>
      </c>
      <c r="L197" s="242" t="str">
        <f>+IF('9 Mapa Riesgo, Plan Acción'!Q198="","",'9 Mapa Riesgo, Plan Acción'!Q198)</f>
        <v/>
      </c>
      <c r="M197" s="152" t="str">
        <f>+IF('9 Mapa Riesgo, Plan Acción'!R198="","",'9 Mapa Riesgo, Plan Acción'!R198)</f>
        <v/>
      </c>
      <c r="P197" s="55"/>
      <c r="Q197" s="55"/>
      <c r="R197" s="55"/>
      <c r="S197" s="55"/>
      <c r="T197" s="55"/>
      <c r="U197" s="55"/>
    </row>
    <row r="198" spans="1:21" s="56" customFormat="1" x14ac:dyDescent="0.25">
      <c r="A198" s="883"/>
      <c r="B198" s="867"/>
      <c r="C198" s="865"/>
      <c r="D198" s="867"/>
      <c r="E198" s="869"/>
      <c r="F198" s="871"/>
      <c r="G198" s="863"/>
      <c r="H198" s="222" t="str">
        <f>+IF('9 Mapa Riesgo, Plan Acción'!M199="","",'9 Mapa Riesgo, Plan Acción'!M199)</f>
        <v/>
      </c>
      <c r="I198" s="122" t="str">
        <f>+IF('9 Mapa Riesgo, Plan Acción'!N199="","",'9 Mapa Riesgo, Plan Acción'!N199)</f>
        <v/>
      </c>
      <c r="J198" s="151" t="str">
        <f>+IF('9 Mapa Riesgo, Plan Acción'!O199="","",'9 Mapa Riesgo, Plan Acción'!O199)</f>
        <v/>
      </c>
      <c r="K198" s="151" t="str">
        <f>+IF('9 Mapa Riesgo, Plan Acción'!P199="","",'9 Mapa Riesgo, Plan Acción'!P199)</f>
        <v/>
      </c>
      <c r="L198" s="242" t="str">
        <f>+IF('9 Mapa Riesgo, Plan Acción'!Q199="","",'9 Mapa Riesgo, Plan Acción'!Q199)</f>
        <v/>
      </c>
      <c r="M198" s="152" t="str">
        <f>+IF('9 Mapa Riesgo, Plan Acción'!R199="","",'9 Mapa Riesgo, Plan Acción'!R199)</f>
        <v/>
      </c>
      <c r="P198" s="55"/>
      <c r="Q198" s="55"/>
      <c r="R198" s="55"/>
      <c r="S198" s="55"/>
      <c r="T198" s="55"/>
      <c r="U198" s="55"/>
    </row>
    <row r="199" spans="1:21" s="56" customFormat="1" x14ac:dyDescent="0.25">
      <c r="A199" s="883"/>
      <c r="B199" s="867"/>
      <c r="C199" s="865" t="s">
        <v>248</v>
      </c>
      <c r="D199" s="867" t="str">
        <f>+IF('6 Valoración Control'!G199="","",'6 Valoración Control'!G199)</f>
        <v/>
      </c>
      <c r="E199" s="869"/>
      <c r="F199" s="871"/>
      <c r="G199" s="863"/>
      <c r="H199" s="222" t="str">
        <f>+IF('9 Mapa Riesgo, Plan Acción'!M200="","",'9 Mapa Riesgo, Plan Acción'!M200)</f>
        <v/>
      </c>
      <c r="I199" s="122" t="str">
        <f>+IF('9 Mapa Riesgo, Plan Acción'!N200="","",'9 Mapa Riesgo, Plan Acción'!N200)</f>
        <v/>
      </c>
      <c r="J199" s="151" t="str">
        <f>+IF('9 Mapa Riesgo, Plan Acción'!O200="","",'9 Mapa Riesgo, Plan Acción'!O200)</f>
        <v/>
      </c>
      <c r="K199" s="151" t="str">
        <f>+IF('9 Mapa Riesgo, Plan Acción'!P200="","",'9 Mapa Riesgo, Plan Acción'!P200)</f>
        <v/>
      </c>
      <c r="L199" s="242" t="str">
        <f>+IF('9 Mapa Riesgo, Plan Acción'!Q200="","",'9 Mapa Riesgo, Plan Acción'!Q200)</f>
        <v/>
      </c>
      <c r="M199" s="152" t="str">
        <f>+IF('9 Mapa Riesgo, Plan Acción'!R200="","",'9 Mapa Riesgo, Plan Acción'!R200)</f>
        <v/>
      </c>
      <c r="P199" s="55"/>
      <c r="Q199" s="55"/>
      <c r="R199" s="55"/>
      <c r="S199" s="55"/>
      <c r="T199" s="55"/>
      <c r="U199" s="55"/>
    </row>
    <row r="200" spans="1:21" s="56" customFormat="1" x14ac:dyDescent="0.25">
      <c r="A200" s="883"/>
      <c r="B200" s="867"/>
      <c r="C200" s="865"/>
      <c r="D200" s="867"/>
      <c r="E200" s="869"/>
      <c r="F200" s="871"/>
      <c r="G200" s="863"/>
      <c r="H200" s="222" t="str">
        <f>+IF('9 Mapa Riesgo, Plan Acción'!M201="","",'9 Mapa Riesgo, Plan Acción'!M201)</f>
        <v/>
      </c>
      <c r="I200" s="122" t="str">
        <f>+IF('9 Mapa Riesgo, Plan Acción'!N201="","",'9 Mapa Riesgo, Plan Acción'!N201)</f>
        <v/>
      </c>
      <c r="J200" s="151" t="str">
        <f>+IF('9 Mapa Riesgo, Plan Acción'!O201="","",'9 Mapa Riesgo, Plan Acción'!O201)</f>
        <v/>
      </c>
      <c r="K200" s="151" t="str">
        <f>+IF('9 Mapa Riesgo, Plan Acción'!P201="","",'9 Mapa Riesgo, Plan Acción'!P201)</f>
        <v/>
      </c>
      <c r="L200" s="242" t="str">
        <f>+IF('9 Mapa Riesgo, Plan Acción'!Q201="","",'9 Mapa Riesgo, Plan Acción'!Q201)</f>
        <v/>
      </c>
      <c r="M200" s="152" t="str">
        <f>+IF('9 Mapa Riesgo, Plan Acción'!R201="","",'9 Mapa Riesgo, Plan Acción'!R201)</f>
        <v/>
      </c>
      <c r="P200" s="55"/>
      <c r="Q200" s="55"/>
      <c r="R200" s="55"/>
      <c r="S200" s="55"/>
      <c r="T200" s="55"/>
      <c r="U200" s="55"/>
    </row>
    <row r="201" spans="1:21" s="56" customFormat="1" x14ac:dyDescent="0.25">
      <c r="A201" s="883"/>
      <c r="B201" s="867"/>
      <c r="C201" s="865"/>
      <c r="D201" s="867"/>
      <c r="E201" s="869"/>
      <c r="F201" s="871"/>
      <c r="G201" s="863"/>
      <c r="H201" s="222" t="str">
        <f>+IF('9 Mapa Riesgo, Plan Acción'!M202="","",'9 Mapa Riesgo, Plan Acción'!M202)</f>
        <v/>
      </c>
      <c r="I201" s="122" t="str">
        <f>+IF('9 Mapa Riesgo, Plan Acción'!N202="","",'9 Mapa Riesgo, Plan Acción'!N202)</f>
        <v/>
      </c>
      <c r="J201" s="151" t="str">
        <f>+IF('9 Mapa Riesgo, Plan Acción'!O202="","",'9 Mapa Riesgo, Plan Acción'!O202)</f>
        <v/>
      </c>
      <c r="K201" s="151" t="str">
        <f>+IF('9 Mapa Riesgo, Plan Acción'!P202="","",'9 Mapa Riesgo, Plan Acción'!P202)</f>
        <v/>
      </c>
      <c r="L201" s="242" t="str">
        <f>+IF('9 Mapa Riesgo, Plan Acción'!Q202="","",'9 Mapa Riesgo, Plan Acción'!Q202)</f>
        <v/>
      </c>
      <c r="M201" s="152" t="str">
        <f>+IF('9 Mapa Riesgo, Plan Acción'!R202="","",'9 Mapa Riesgo, Plan Acción'!R202)</f>
        <v/>
      </c>
      <c r="P201" s="55"/>
      <c r="Q201" s="55"/>
      <c r="R201" s="55"/>
      <c r="S201" s="55"/>
      <c r="T201" s="55"/>
      <c r="U201" s="55"/>
    </row>
    <row r="202" spans="1:21" s="56" customFormat="1" x14ac:dyDescent="0.25">
      <c r="A202" s="883"/>
      <c r="B202" s="867"/>
      <c r="C202" s="865" t="s">
        <v>249</v>
      </c>
      <c r="D202" s="867" t="str">
        <f>+IF('6 Valoración Control'!G202="","",'6 Valoración Control'!G202)</f>
        <v/>
      </c>
      <c r="E202" s="869"/>
      <c r="F202" s="871"/>
      <c r="G202" s="863"/>
      <c r="H202" s="222" t="str">
        <f>+IF('9 Mapa Riesgo, Plan Acción'!M203="","",'9 Mapa Riesgo, Plan Acción'!M203)</f>
        <v/>
      </c>
      <c r="I202" s="122" t="str">
        <f>+IF('9 Mapa Riesgo, Plan Acción'!N203="","",'9 Mapa Riesgo, Plan Acción'!N203)</f>
        <v/>
      </c>
      <c r="J202" s="151" t="str">
        <f>+IF('9 Mapa Riesgo, Plan Acción'!O203="","",'9 Mapa Riesgo, Plan Acción'!O203)</f>
        <v/>
      </c>
      <c r="K202" s="151" t="str">
        <f>+IF('9 Mapa Riesgo, Plan Acción'!P203="","",'9 Mapa Riesgo, Plan Acción'!P203)</f>
        <v/>
      </c>
      <c r="L202" s="242" t="str">
        <f>+IF('9 Mapa Riesgo, Plan Acción'!Q203="","",'9 Mapa Riesgo, Plan Acción'!Q203)</f>
        <v/>
      </c>
      <c r="M202" s="152" t="str">
        <f>+IF('9 Mapa Riesgo, Plan Acción'!R203="","",'9 Mapa Riesgo, Plan Acción'!R203)</f>
        <v/>
      </c>
      <c r="P202" s="55"/>
      <c r="Q202" s="55"/>
      <c r="R202" s="55"/>
      <c r="S202" s="55"/>
      <c r="T202" s="55"/>
      <c r="U202" s="55"/>
    </row>
    <row r="203" spans="1:21" s="56" customFormat="1" x14ac:dyDescent="0.25">
      <c r="A203" s="883"/>
      <c r="B203" s="867"/>
      <c r="C203" s="865"/>
      <c r="D203" s="867"/>
      <c r="E203" s="869"/>
      <c r="F203" s="871"/>
      <c r="G203" s="863"/>
      <c r="H203" s="222" t="str">
        <f>+IF('9 Mapa Riesgo, Plan Acción'!M204="","",'9 Mapa Riesgo, Plan Acción'!M204)</f>
        <v/>
      </c>
      <c r="I203" s="122" t="str">
        <f>+IF('9 Mapa Riesgo, Plan Acción'!N204="","",'9 Mapa Riesgo, Plan Acción'!N204)</f>
        <v/>
      </c>
      <c r="J203" s="151" t="str">
        <f>+IF('9 Mapa Riesgo, Plan Acción'!O204="","",'9 Mapa Riesgo, Plan Acción'!O204)</f>
        <v/>
      </c>
      <c r="K203" s="151" t="str">
        <f>+IF('9 Mapa Riesgo, Plan Acción'!P204="","",'9 Mapa Riesgo, Plan Acción'!P204)</f>
        <v/>
      </c>
      <c r="L203" s="242" t="str">
        <f>+IF('9 Mapa Riesgo, Plan Acción'!Q204="","",'9 Mapa Riesgo, Plan Acción'!Q204)</f>
        <v/>
      </c>
      <c r="M203" s="152" t="str">
        <f>+IF('9 Mapa Riesgo, Plan Acción'!R204="","",'9 Mapa Riesgo, Plan Acción'!R204)</f>
        <v/>
      </c>
      <c r="P203" s="55"/>
      <c r="Q203" s="55"/>
      <c r="R203" s="55"/>
      <c r="S203" s="55"/>
      <c r="T203" s="55"/>
      <c r="U203" s="55"/>
    </row>
    <row r="204" spans="1:21" s="56" customFormat="1" ht="12.75" thickBot="1" x14ac:dyDescent="0.3">
      <c r="A204" s="884"/>
      <c r="B204" s="881"/>
      <c r="C204" s="880"/>
      <c r="D204" s="881"/>
      <c r="E204" s="874"/>
      <c r="F204" s="875"/>
      <c r="G204" s="885"/>
      <c r="H204" s="223" t="str">
        <f>+IF('9 Mapa Riesgo, Plan Acción'!M205="","",'9 Mapa Riesgo, Plan Acción'!M205)</f>
        <v/>
      </c>
      <c r="I204" s="124" t="str">
        <f>+IF('9 Mapa Riesgo, Plan Acción'!N205="","",'9 Mapa Riesgo, Plan Acción'!N205)</f>
        <v/>
      </c>
      <c r="J204" s="229" t="str">
        <f>+IF('9 Mapa Riesgo, Plan Acción'!O205="","",'9 Mapa Riesgo, Plan Acción'!O205)</f>
        <v/>
      </c>
      <c r="K204" s="229" t="str">
        <f>+IF('9 Mapa Riesgo, Plan Acción'!P205="","",'9 Mapa Riesgo, Plan Acción'!P205)</f>
        <v/>
      </c>
      <c r="L204" s="243" t="str">
        <f>+IF('9 Mapa Riesgo, Plan Acción'!Q205="","",'9 Mapa Riesgo, Plan Acción'!Q205)</f>
        <v/>
      </c>
      <c r="M204" s="153" t="str">
        <f>+IF('9 Mapa Riesgo, Plan Acción'!R205="","",'9 Mapa Riesgo, Plan Acción'!R205)</f>
        <v/>
      </c>
      <c r="P204" s="55"/>
      <c r="Q204" s="55"/>
      <c r="R204" s="55"/>
      <c r="S204" s="55"/>
      <c r="T204" s="55"/>
      <c r="U204" s="55"/>
    </row>
    <row r="205" spans="1:21" s="56" customFormat="1" x14ac:dyDescent="0.25">
      <c r="A205" s="882" t="str">
        <f>'2 Contexto e Identificación'!$A$23</f>
        <v>R12</v>
      </c>
      <c r="B205" s="866">
        <f>+'2 Contexto e Identificación'!$E$23</f>
        <v>0</v>
      </c>
      <c r="C205" s="864" t="s">
        <v>242</v>
      </c>
      <c r="D205" s="866" t="str">
        <f>+IF('6 Valoración Control'!G205="","",'6 Valoración Control'!G205)</f>
        <v/>
      </c>
      <c r="E205" s="868" t="str">
        <f>+'7 Mapa Calor Residual'!$C$22</f>
        <v/>
      </c>
      <c r="F205" s="870">
        <f>+'7 Mapa Calor Residual'!$D$22</f>
        <v>0</v>
      </c>
      <c r="G205" s="862">
        <f>+'7 Mapa Calor Residual'!$E$22</f>
        <v>0</v>
      </c>
      <c r="H205" s="224" t="str">
        <f>+IF('9 Mapa Riesgo, Plan Acción'!M206="","",'9 Mapa Riesgo, Plan Acción'!M206)</f>
        <v/>
      </c>
      <c r="I205" s="120" t="str">
        <f>+IF('9 Mapa Riesgo, Plan Acción'!N206="","",'9 Mapa Riesgo, Plan Acción'!N206)</f>
        <v/>
      </c>
      <c r="J205" s="227" t="str">
        <f>+IF('9 Mapa Riesgo, Plan Acción'!O206="","",'9 Mapa Riesgo, Plan Acción'!O206)</f>
        <v/>
      </c>
      <c r="K205" s="227" t="str">
        <f>+IF('9 Mapa Riesgo, Plan Acción'!P206="","",'9 Mapa Riesgo, Plan Acción'!P206)</f>
        <v/>
      </c>
      <c r="L205" s="244" t="str">
        <f>+IF('9 Mapa Riesgo, Plan Acción'!Q206="","",'9 Mapa Riesgo, Plan Acción'!Q206)</f>
        <v/>
      </c>
      <c r="M205" s="142" t="str">
        <f>+IF('9 Mapa Riesgo, Plan Acción'!R206="","",'9 Mapa Riesgo, Plan Acción'!R206)</f>
        <v/>
      </c>
      <c r="P205" s="55"/>
      <c r="Q205" s="55"/>
      <c r="R205" s="55"/>
      <c r="S205" s="55"/>
      <c r="T205" s="55"/>
      <c r="U205" s="55"/>
    </row>
    <row r="206" spans="1:21" s="56" customFormat="1" x14ac:dyDescent="0.25">
      <c r="A206" s="883"/>
      <c r="B206" s="867"/>
      <c r="C206" s="865"/>
      <c r="D206" s="867"/>
      <c r="E206" s="869"/>
      <c r="F206" s="871"/>
      <c r="G206" s="863"/>
      <c r="H206" s="222" t="str">
        <f>+IF('9 Mapa Riesgo, Plan Acción'!M207="","",'9 Mapa Riesgo, Plan Acción'!M207)</f>
        <v/>
      </c>
      <c r="I206" s="122" t="str">
        <f>+IF('9 Mapa Riesgo, Plan Acción'!N207="","",'9 Mapa Riesgo, Plan Acción'!N207)</f>
        <v/>
      </c>
      <c r="J206" s="151" t="str">
        <f>+IF('9 Mapa Riesgo, Plan Acción'!O207="","",'9 Mapa Riesgo, Plan Acción'!O207)</f>
        <v/>
      </c>
      <c r="K206" s="151" t="str">
        <f>+IF('9 Mapa Riesgo, Plan Acción'!P207="","",'9 Mapa Riesgo, Plan Acción'!P207)</f>
        <v/>
      </c>
      <c r="L206" s="242" t="str">
        <f>+IF('9 Mapa Riesgo, Plan Acción'!Q207="","",'9 Mapa Riesgo, Plan Acción'!Q207)</f>
        <v/>
      </c>
      <c r="M206" s="152" t="str">
        <f>+IF('9 Mapa Riesgo, Plan Acción'!R207="","",'9 Mapa Riesgo, Plan Acción'!R207)</f>
        <v/>
      </c>
      <c r="P206" s="55"/>
      <c r="Q206" s="55"/>
      <c r="R206" s="55"/>
      <c r="S206" s="55"/>
      <c r="T206" s="55"/>
      <c r="U206" s="55"/>
    </row>
    <row r="207" spans="1:21" s="56" customFormat="1" x14ac:dyDescent="0.25">
      <c r="A207" s="883"/>
      <c r="B207" s="867"/>
      <c r="C207" s="865"/>
      <c r="D207" s="867"/>
      <c r="E207" s="869"/>
      <c r="F207" s="871"/>
      <c r="G207" s="863"/>
      <c r="H207" s="222" t="str">
        <f>+IF('9 Mapa Riesgo, Plan Acción'!M208="","",'9 Mapa Riesgo, Plan Acción'!M208)</f>
        <v/>
      </c>
      <c r="I207" s="122" t="str">
        <f>+IF('9 Mapa Riesgo, Plan Acción'!N208="","",'9 Mapa Riesgo, Plan Acción'!N208)</f>
        <v/>
      </c>
      <c r="J207" s="151" t="str">
        <f>+IF('9 Mapa Riesgo, Plan Acción'!O208="","",'9 Mapa Riesgo, Plan Acción'!O208)</f>
        <v/>
      </c>
      <c r="K207" s="151" t="str">
        <f>+IF('9 Mapa Riesgo, Plan Acción'!P208="","",'9 Mapa Riesgo, Plan Acción'!P208)</f>
        <v/>
      </c>
      <c r="L207" s="242" t="str">
        <f>+IF('9 Mapa Riesgo, Plan Acción'!Q208="","",'9 Mapa Riesgo, Plan Acción'!Q208)</f>
        <v/>
      </c>
      <c r="M207" s="152" t="str">
        <f>+IF('9 Mapa Riesgo, Plan Acción'!R208="","",'9 Mapa Riesgo, Plan Acción'!R208)</f>
        <v/>
      </c>
      <c r="P207" s="55"/>
      <c r="Q207" s="55"/>
      <c r="R207" s="55"/>
      <c r="S207" s="55"/>
      <c r="T207" s="55"/>
      <c r="U207" s="55"/>
    </row>
    <row r="208" spans="1:21" s="56" customFormat="1" x14ac:dyDescent="0.25">
      <c r="A208" s="883"/>
      <c r="B208" s="867"/>
      <c r="C208" s="865" t="s">
        <v>246</v>
      </c>
      <c r="D208" s="867" t="str">
        <f>+IF('6 Valoración Control'!G208="","",'6 Valoración Control'!G208)</f>
        <v/>
      </c>
      <c r="E208" s="869"/>
      <c r="F208" s="871"/>
      <c r="G208" s="863"/>
      <c r="H208" s="222" t="str">
        <f>+IF('9 Mapa Riesgo, Plan Acción'!M209="","",'9 Mapa Riesgo, Plan Acción'!M209)</f>
        <v/>
      </c>
      <c r="I208" s="122" t="str">
        <f>+IF('9 Mapa Riesgo, Plan Acción'!N209="","",'9 Mapa Riesgo, Plan Acción'!N209)</f>
        <v/>
      </c>
      <c r="J208" s="151" t="str">
        <f>+IF('9 Mapa Riesgo, Plan Acción'!O209="","",'9 Mapa Riesgo, Plan Acción'!O209)</f>
        <v/>
      </c>
      <c r="K208" s="151" t="str">
        <f>+IF('9 Mapa Riesgo, Plan Acción'!P209="","",'9 Mapa Riesgo, Plan Acción'!P209)</f>
        <v/>
      </c>
      <c r="L208" s="242" t="str">
        <f>+IF('9 Mapa Riesgo, Plan Acción'!Q209="","",'9 Mapa Riesgo, Plan Acción'!Q209)</f>
        <v/>
      </c>
      <c r="M208" s="152" t="str">
        <f>+IF('9 Mapa Riesgo, Plan Acción'!R209="","",'9 Mapa Riesgo, Plan Acción'!R209)</f>
        <v/>
      </c>
      <c r="P208" s="55"/>
      <c r="Q208" s="55"/>
      <c r="R208" s="55"/>
      <c r="S208" s="55"/>
      <c r="T208" s="55"/>
      <c r="U208" s="55"/>
    </row>
    <row r="209" spans="1:21" s="56" customFormat="1" x14ac:dyDescent="0.25">
      <c r="A209" s="883"/>
      <c r="B209" s="867"/>
      <c r="C209" s="865"/>
      <c r="D209" s="867"/>
      <c r="E209" s="869"/>
      <c r="F209" s="871"/>
      <c r="G209" s="863"/>
      <c r="H209" s="222" t="str">
        <f>+IF('9 Mapa Riesgo, Plan Acción'!M210="","",'9 Mapa Riesgo, Plan Acción'!M210)</f>
        <v/>
      </c>
      <c r="I209" s="122" t="str">
        <f>+IF('9 Mapa Riesgo, Plan Acción'!N210="","",'9 Mapa Riesgo, Plan Acción'!N210)</f>
        <v/>
      </c>
      <c r="J209" s="151" t="str">
        <f>+IF('9 Mapa Riesgo, Plan Acción'!O210="","",'9 Mapa Riesgo, Plan Acción'!O210)</f>
        <v/>
      </c>
      <c r="K209" s="151" t="str">
        <f>+IF('9 Mapa Riesgo, Plan Acción'!P210="","",'9 Mapa Riesgo, Plan Acción'!P210)</f>
        <v/>
      </c>
      <c r="L209" s="242" t="str">
        <f>+IF('9 Mapa Riesgo, Plan Acción'!Q210="","",'9 Mapa Riesgo, Plan Acción'!Q210)</f>
        <v/>
      </c>
      <c r="M209" s="152" t="str">
        <f>+IF('9 Mapa Riesgo, Plan Acción'!R210="","",'9 Mapa Riesgo, Plan Acción'!R210)</f>
        <v/>
      </c>
      <c r="P209" s="55"/>
      <c r="Q209" s="55"/>
      <c r="R209" s="55"/>
      <c r="S209" s="55"/>
      <c r="T209" s="55"/>
      <c r="U209" s="55"/>
    </row>
    <row r="210" spans="1:21" s="56" customFormat="1" x14ac:dyDescent="0.25">
      <c r="A210" s="883"/>
      <c r="B210" s="867"/>
      <c r="C210" s="865"/>
      <c r="D210" s="867"/>
      <c r="E210" s="869"/>
      <c r="F210" s="871"/>
      <c r="G210" s="863"/>
      <c r="H210" s="222" t="str">
        <f>+IF('9 Mapa Riesgo, Plan Acción'!M211="","",'9 Mapa Riesgo, Plan Acción'!M211)</f>
        <v/>
      </c>
      <c r="I210" s="122" t="str">
        <f>+IF('9 Mapa Riesgo, Plan Acción'!N211="","",'9 Mapa Riesgo, Plan Acción'!N211)</f>
        <v/>
      </c>
      <c r="J210" s="151" t="str">
        <f>+IF('9 Mapa Riesgo, Plan Acción'!O211="","",'9 Mapa Riesgo, Plan Acción'!O211)</f>
        <v/>
      </c>
      <c r="K210" s="151" t="str">
        <f>+IF('9 Mapa Riesgo, Plan Acción'!P211="","",'9 Mapa Riesgo, Plan Acción'!P211)</f>
        <v/>
      </c>
      <c r="L210" s="242" t="str">
        <f>+IF('9 Mapa Riesgo, Plan Acción'!Q211="","",'9 Mapa Riesgo, Plan Acción'!Q211)</f>
        <v/>
      </c>
      <c r="M210" s="152" t="str">
        <f>+IF('9 Mapa Riesgo, Plan Acción'!R211="","",'9 Mapa Riesgo, Plan Acción'!R211)</f>
        <v/>
      </c>
      <c r="P210" s="55"/>
      <c r="Q210" s="55"/>
      <c r="R210" s="55"/>
      <c r="S210" s="55"/>
      <c r="T210" s="55"/>
      <c r="U210" s="55"/>
    </row>
    <row r="211" spans="1:21" s="56" customFormat="1" x14ac:dyDescent="0.25">
      <c r="A211" s="883"/>
      <c r="B211" s="867"/>
      <c r="C211" s="865" t="s">
        <v>247</v>
      </c>
      <c r="D211" s="867" t="str">
        <f>+IF('6 Valoración Control'!G211="","",'6 Valoración Control'!G211)</f>
        <v/>
      </c>
      <c r="E211" s="869"/>
      <c r="F211" s="871"/>
      <c r="G211" s="863"/>
      <c r="H211" s="222" t="str">
        <f>+IF('9 Mapa Riesgo, Plan Acción'!M212="","",'9 Mapa Riesgo, Plan Acción'!M212)</f>
        <v/>
      </c>
      <c r="I211" s="122" t="str">
        <f>+IF('9 Mapa Riesgo, Plan Acción'!N212="","",'9 Mapa Riesgo, Plan Acción'!N212)</f>
        <v/>
      </c>
      <c r="J211" s="151" t="str">
        <f>+IF('9 Mapa Riesgo, Plan Acción'!O212="","",'9 Mapa Riesgo, Plan Acción'!O212)</f>
        <v/>
      </c>
      <c r="K211" s="151" t="str">
        <f>+IF('9 Mapa Riesgo, Plan Acción'!P212="","",'9 Mapa Riesgo, Plan Acción'!P212)</f>
        <v/>
      </c>
      <c r="L211" s="242" t="str">
        <f>+IF('9 Mapa Riesgo, Plan Acción'!Q212="","",'9 Mapa Riesgo, Plan Acción'!Q212)</f>
        <v/>
      </c>
      <c r="M211" s="152" t="str">
        <f>+IF('9 Mapa Riesgo, Plan Acción'!R212="","",'9 Mapa Riesgo, Plan Acción'!R212)</f>
        <v/>
      </c>
      <c r="P211" s="55"/>
      <c r="Q211" s="55"/>
      <c r="R211" s="55"/>
      <c r="S211" s="55"/>
      <c r="T211" s="55"/>
      <c r="U211" s="55"/>
    </row>
    <row r="212" spans="1:21" s="56" customFormat="1" x14ac:dyDescent="0.25">
      <c r="A212" s="883"/>
      <c r="B212" s="867"/>
      <c r="C212" s="865"/>
      <c r="D212" s="867"/>
      <c r="E212" s="869"/>
      <c r="F212" s="871"/>
      <c r="G212" s="863"/>
      <c r="H212" s="222" t="str">
        <f>+IF('9 Mapa Riesgo, Plan Acción'!M213="","",'9 Mapa Riesgo, Plan Acción'!M213)</f>
        <v/>
      </c>
      <c r="I212" s="122" t="str">
        <f>+IF('9 Mapa Riesgo, Plan Acción'!N213="","",'9 Mapa Riesgo, Plan Acción'!N213)</f>
        <v/>
      </c>
      <c r="J212" s="151" t="str">
        <f>+IF('9 Mapa Riesgo, Plan Acción'!O213="","",'9 Mapa Riesgo, Plan Acción'!O213)</f>
        <v/>
      </c>
      <c r="K212" s="151" t="str">
        <f>+IF('9 Mapa Riesgo, Plan Acción'!P213="","",'9 Mapa Riesgo, Plan Acción'!P213)</f>
        <v/>
      </c>
      <c r="L212" s="242" t="str">
        <f>+IF('9 Mapa Riesgo, Plan Acción'!Q213="","",'9 Mapa Riesgo, Plan Acción'!Q213)</f>
        <v/>
      </c>
      <c r="M212" s="152" t="str">
        <f>+IF('9 Mapa Riesgo, Plan Acción'!R213="","",'9 Mapa Riesgo, Plan Acción'!R213)</f>
        <v/>
      </c>
      <c r="P212" s="55"/>
      <c r="Q212" s="55"/>
      <c r="R212" s="55"/>
      <c r="S212" s="55"/>
      <c r="T212" s="55"/>
      <c r="U212" s="55"/>
    </row>
    <row r="213" spans="1:21" s="56" customFormat="1" x14ac:dyDescent="0.25">
      <c r="A213" s="883"/>
      <c r="B213" s="867"/>
      <c r="C213" s="865"/>
      <c r="D213" s="867"/>
      <c r="E213" s="869"/>
      <c r="F213" s="871"/>
      <c r="G213" s="863"/>
      <c r="H213" s="222" t="str">
        <f>+IF('9 Mapa Riesgo, Plan Acción'!M214="","",'9 Mapa Riesgo, Plan Acción'!M214)</f>
        <v/>
      </c>
      <c r="I213" s="122" t="str">
        <f>+IF('9 Mapa Riesgo, Plan Acción'!N214="","",'9 Mapa Riesgo, Plan Acción'!N214)</f>
        <v/>
      </c>
      <c r="J213" s="151" t="str">
        <f>+IF('9 Mapa Riesgo, Plan Acción'!O214="","",'9 Mapa Riesgo, Plan Acción'!O214)</f>
        <v/>
      </c>
      <c r="K213" s="151" t="str">
        <f>+IF('9 Mapa Riesgo, Plan Acción'!P214="","",'9 Mapa Riesgo, Plan Acción'!P214)</f>
        <v/>
      </c>
      <c r="L213" s="242" t="str">
        <f>+IF('9 Mapa Riesgo, Plan Acción'!Q214="","",'9 Mapa Riesgo, Plan Acción'!Q214)</f>
        <v/>
      </c>
      <c r="M213" s="152" t="str">
        <f>+IF('9 Mapa Riesgo, Plan Acción'!R214="","",'9 Mapa Riesgo, Plan Acción'!R214)</f>
        <v/>
      </c>
      <c r="P213" s="55"/>
      <c r="Q213" s="55"/>
      <c r="R213" s="55"/>
      <c r="S213" s="55"/>
      <c r="T213" s="55"/>
      <c r="U213" s="55"/>
    </row>
    <row r="214" spans="1:21" s="56" customFormat="1" x14ac:dyDescent="0.25">
      <c r="A214" s="883"/>
      <c r="B214" s="867"/>
      <c r="C214" s="865" t="s">
        <v>248</v>
      </c>
      <c r="D214" s="867" t="str">
        <f>+IF('6 Valoración Control'!G214="","",'6 Valoración Control'!G214)</f>
        <v/>
      </c>
      <c r="E214" s="869"/>
      <c r="F214" s="871"/>
      <c r="G214" s="863"/>
      <c r="H214" s="222" t="str">
        <f>+IF('9 Mapa Riesgo, Plan Acción'!M215="","",'9 Mapa Riesgo, Plan Acción'!M215)</f>
        <v/>
      </c>
      <c r="I214" s="122" t="str">
        <f>+IF('9 Mapa Riesgo, Plan Acción'!N215="","",'9 Mapa Riesgo, Plan Acción'!N215)</f>
        <v/>
      </c>
      <c r="J214" s="151" t="str">
        <f>+IF('9 Mapa Riesgo, Plan Acción'!O215="","",'9 Mapa Riesgo, Plan Acción'!O215)</f>
        <v/>
      </c>
      <c r="K214" s="151" t="str">
        <f>+IF('9 Mapa Riesgo, Plan Acción'!P215="","",'9 Mapa Riesgo, Plan Acción'!P215)</f>
        <v/>
      </c>
      <c r="L214" s="242" t="str">
        <f>+IF('9 Mapa Riesgo, Plan Acción'!Q215="","",'9 Mapa Riesgo, Plan Acción'!Q215)</f>
        <v/>
      </c>
      <c r="M214" s="152" t="str">
        <f>+IF('9 Mapa Riesgo, Plan Acción'!R215="","",'9 Mapa Riesgo, Plan Acción'!R215)</f>
        <v/>
      </c>
      <c r="P214" s="55"/>
      <c r="Q214" s="55"/>
      <c r="R214" s="55"/>
      <c r="S214" s="55"/>
      <c r="T214" s="55"/>
      <c r="U214" s="55"/>
    </row>
    <row r="215" spans="1:21" s="56" customFormat="1" x14ac:dyDescent="0.25">
      <c r="A215" s="883"/>
      <c r="B215" s="867"/>
      <c r="C215" s="865"/>
      <c r="D215" s="867"/>
      <c r="E215" s="869"/>
      <c r="F215" s="871"/>
      <c r="G215" s="863"/>
      <c r="H215" s="222" t="str">
        <f>+IF('9 Mapa Riesgo, Plan Acción'!M216="","",'9 Mapa Riesgo, Plan Acción'!M216)</f>
        <v/>
      </c>
      <c r="I215" s="122" t="str">
        <f>+IF('9 Mapa Riesgo, Plan Acción'!N216="","",'9 Mapa Riesgo, Plan Acción'!N216)</f>
        <v/>
      </c>
      <c r="J215" s="151" t="str">
        <f>+IF('9 Mapa Riesgo, Plan Acción'!O216="","",'9 Mapa Riesgo, Plan Acción'!O216)</f>
        <v/>
      </c>
      <c r="K215" s="151" t="str">
        <f>+IF('9 Mapa Riesgo, Plan Acción'!P216="","",'9 Mapa Riesgo, Plan Acción'!P216)</f>
        <v/>
      </c>
      <c r="L215" s="242" t="str">
        <f>+IF('9 Mapa Riesgo, Plan Acción'!Q216="","",'9 Mapa Riesgo, Plan Acción'!Q216)</f>
        <v/>
      </c>
      <c r="M215" s="152" t="str">
        <f>+IF('9 Mapa Riesgo, Plan Acción'!R216="","",'9 Mapa Riesgo, Plan Acción'!R216)</f>
        <v/>
      </c>
      <c r="P215" s="55"/>
      <c r="Q215" s="55"/>
      <c r="R215" s="55"/>
      <c r="S215" s="55"/>
      <c r="T215" s="55"/>
      <c r="U215" s="55"/>
    </row>
    <row r="216" spans="1:21" s="56" customFormat="1" x14ac:dyDescent="0.25">
      <c r="A216" s="883"/>
      <c r="B216" s="867"/>
      <c r="C216" s="865"/>
      <c r="D216" s="867"/>
      <c r="E216" s="869"/>
      <c r="F216" s="871"/>
      <c r="G216" s="863"/>
      <c r="H216" s="222" t="str">
        <f>+IF('9 Mapa Riesgo, Plan Acción'!M217="","",'9 Mapa Riesgo, Plan Acción'!M217)</f>
        <v/>
      </c>
      <c r="I216" s="122" t="str">
        <f>+IF('9 Mapa Riesgo, Plan Acción'!N217="","",'9 Mapa Riesgo, Plan Acción'!N217)</f>
        <v/>
      </c>
      <c r="J216" s="151" t="str">
        <f>+IF('9 Mapa Riesgo, Plan Acción'!O217="","",'9 Mapa Riesgo, Plan Acción'!O217)</f>
        <v/>
      </c>
      <c r="K216" s="151" t="str">
        <f>+IF('9 Mapa Riesgo, Plan Acción'!P217="","",'9 Mapa Riesgo, Plan Acción'!P217)</f>
        <v/>
      </c>
      <c r="L216" s="242" t="str">
        <f>+IF('9 Mapa Riesgo, Plan Acción'!Q217="","",'9 Mapa Riesgo, Plan Acción'!Q217)</f>
        <v/>
      </c>
      <c r="M216" s="152" t="str">
        <f>+IF('9 Mapa Riesgo, Plan Acción'!R217="","",'9 Mapa Riesgo, Plan Acción'!R217)</f>
        <v/>
      </c>
      <c r="P216" s="55"/>
      <c r="Q216" s="55"/>
      <c r="R216" s="55"/>
      <c r="S216" s="55"/>
      <c r="T216" s="55"/>
      <c r="U216" s="55"/>
    </row>
    <row r="217" spans="1:21" s="56" customFormat="1" x14ac:dyDescent="0.25">
      <c r="A217" s="883"/>
      <c r="B217" s="867"/>
      <c r="C217" s="865" t="s">
        <v>249</v>
      </c>
      <c r="D217" s="867" t="str">
        <f>+IF('6 Valoración Control'!G217="","",'6 Valoración Control'!G217)</f>
        <v/>
      </c>
      <c r="E217" s="869"/>
      <c r="F217" s="871"/>
      <c r="G217" s="863"/>
      <c r="H217" s="222" t="str">
        <f>+IF('9 Mapa Riesgo, Plan Acción'!M218="","",'9 Mapa Riesgo, Plan Acción'!M218)</f>
        <v/>
      </c>
      <c r="I217" s="122" t="str">
        <f>+IF('9 Mapa Riesgo, Plan Acción'!N218="","",'9 Mapa Riesgo, Plan Acción'!N218)</f>
        <v/>
      </c>
      <c r="J217" s="151" t="str">
        <f>+IF('9 Mapa Riesgo, Plan Acción'!O218="","",'9 Mapa Riesgo, Plan Acción'!O218)</f>
        <v/>
      </c>
      <c r="K217" s="151" t="str">
        <f>+IF('9 Mapa Riesgo, Plan Acción'!P218="","",'9 Mapa Riesgo, Plan Acción'!P218)</f>
        <v/>
      </c>
      <c r="L217" s="242" t="str">
        <f>+IF('9 Mapa Riesgo, Plan Acción'!Q218="","",'9 Mapa Riesgo, Plan Acción'!Q218)</f>
        <v/>
      </c>
      <c r="M217" s="152" t="str">
        <f>+IF('9 Mapa Riesgo, Plan Acción'!R218="","",'9 Mapa Riesgo, Plan Acción'!R218)</f>
        <v/>
      </c>
      <c r="P217" s="55"/>
      <c r="Q217" s="55"/>
      <c r="R217" s="55"/>
      <c r="S217" s="55"/>
      <c r="T217" s="55"/>
      <c r="U217" s="55"/>
    </row>
    <row r="218" spans="1:21" s="56" customFormat="1" x14ac:dyDescent="0.25">
      <c r="A218" s="883"/>
      <c r="B218" s="867"/>
      <c r="C218" s="865"/>
      <c r="D218" s="867"/>
      <c r="E218" s="869"/>
      <c r="F218" s="871"/>
      <c r="G218" s="863"/>
      <c r="H218" s="222" t="str">
        <f>+IF('9 Mapa Riesgo, Plan Acción'!M219="","",'9 Mapa Riesgo, Plan Acción'!M219)</f>
        <v/>
      </c>
      <c r="I218" s="122" t="str">
        <f>+IF('9 Mapa Riesgo, Plan Acción'!N219="","",'9 Mapa Riesgo, Plan Acción'!N219)</f>
        <v/>
      </c>
      <c r="J218" s="151" t="str">
        <f>+IF('9 Mapa Riesgo, Plan Acción'!O219="","",'9 Mapa Riesgo, Plan Acción'!O219)</f>
        <v/>
      </c>
      <c r="K218" s="151" t="str">
        <f>+IF('9 Mapa Riesgo, Plan Acción'!P219="","",'9 Mapa Riesgo, Plan Acción'!P219)</f>
        <v/>
      </c>
      <c r="L218" s="242" t="str">
        <f>+IF('9 Mapa Riesgo, Plan Acción'!Q219="","",'9 Mapa Riesgo, Plan Acción'!Q219)</f>
        <v/>
      </c>
      <c r="M218" s="152" t="str">
        <f>+IF('9 Mapa Riesgo, Plan Acción'!R219="","",'9 Mapa Riesgo, Plan Acción'!R219)</f>
        <v/>
      </c>
      <c r="P218" s="55"/>
      <c r="Q218" s="55"/>
      <c r="R218" s="55"/>
      <c r="S218" s="55"/>
      <c r="T218" s="55"/>
      <c r="U218" s="55"/>
    </row>
    <row r="219" spans="1:21" s="56" customFormat="1" ht="12.75" thickBot="1" x14ac:dyDescent="0.3">
      <c r="A219" s="884"/>
      <c r="B219" s="881"/>
      <c r="C219" s="880"/>
      <c r="D219" s="881"/>
      <c r="E219" s="874"/>
      <c r="F219" s="875"/>
      <c r="G219" s="885"/>
      <c r="H219" s="223" t="str">
        <f>+IF('9 Mapa Riesgo, Plan Acción'!M220="","",'9 Mapa Riesgo, Plan Acción'!M220)</f>
        <v/>
      </c>
      <c r="I219" s="124" t="str">
        <f>+IF('9 Mapa Riesgo, Plan Acción'!N220="","",'9 Mapa Riesgo, Plan Acción'!N220)</f>
        <v/>
      </c>
      <c r="J219" s="229" t="str">
        <f>+IF('9 Mapa Riesgo, Plan Acción'!O220="","",'9 Mapa Riesgo, Plan Acción'!O220)</f>
        <v/>
      </c>
      <c r="K219" s="229" t="str">
        <f>+IF('9 Mapa Riesgo, Plan Acción'!P220="","",'9 Mapa Riesgo, Plan Acción'!P220)</f>
        <v/>
      </c>
      <c r="L219" s="243" t="str">
        <f>+IF('9 Mapa Riesgo, Plan Acción'!Q220="","",'9 Mapa Riesgo, Plan Acción'!Q220)</f>
        <v/>
      </c>
      <c r="M219" s="153" t="str">
        <f>+IF('9 Mapa Riesgo, Plan Acción'!R220="","",'9 Mapa Riesgo, Plan Acción'!R220)</f>
        <v/>
      </c>
      <c r="P219" s="55"/>
      <c r="Q219" s="55"/>
      <c r="R219" s="55"/>
      <c r="S219" s="55"/>
      <c r="T219" s="55"/>
      <c r="U219" s="55"/>
    </row>
    <row r="220" spans="1:21" s="56" customFormat="1" x14ac:dyDescent="0.25">
      <c r="A220" s="882" t="str">
        <f>'2 Contexto e Identificación'!$A$24</f>
        <v>R13</v>
      </c>
      <c r="B220" s="866" t="str">
        <f>+'2 Contexto e Identificación'!$E$24</f>
        <v xml:space="preserve">  </v>
      </c>
      <c r="C220" s="864" t="s">
        <v>242</v>
      </c>
      <c r="D220" s="866" t="str">
        <f>+IF('6 Valoración Control'!G220="","",'6 Valoración Control'!G220)</f>
        <v/>
      </c>
      <c r="E220" s="868" t="str">
        <f>+'7 Mapa Calor Residual'!$C$23</f>
        <v/>
      </c>
      <c r="F220" s="870">
        <f>+'7 Mapa Calor Residual'!$D$23</f>
        <v>0</v>
      </c>
      <c r="G220" s="862">
        <f>+'7 Mapa Calor Residual'!$E$23</f>
        <v>0</v>
      </c>
      <c r="H220" s="224" t="str">
        <f>+IF('9 Mapa Riesgo, Plan Acción'!M221="","",'9 Mapa Riesgo, Plan Acción'!M221)</f>
        <v/>
      </c>
      <c r="I220" s="120" t="str">
        <f>+IF('9 Mapa Riesgo, Plan Acción'!N221="","",'9 Mapa Riesgo, Plan Acción'!N221)</f>
        <v/>
      </c>
      <c r="J220" s="227" t="str">
        <f>+IF('9 Mapa Riesgo, Plan Acción'!O221="","",'9 Mapa Riesgo, Plan Acción'!O221)</f>
        <v/>
      </c>
      <c r="K220" s="227" t="str">
        <f>+IF('9 Mapa Riesgo, Plan Acción'!P221="","",'9 Mapa Riesgo, Plan Acción'!P221)</f>
        <v/>
      </c>
      <c r="L220" s="244" t="str">
        <f>+IF('9 Mapa Riesgo, Plan Acción'!Q221="","",'9 Mapa Riesgo, Plan Acción'!Q221)</f>
        <v/>
      </c>
      <c r="M220" s="142" t="str">
        <f>+IF('9 Mapa Riesgo, Plan Acción'!R221="","",'9 Mapa Riesgo, Plan Acción'!R221)</f>
        <v/>
      </c>
      <c r="P220" s="55"/>
      <c r="Q220" s="55"/>
      <c r="R220" s="55"/>
      <c r="S220" s="55"/>
      <c r="T220" s="55"/>
      <c r="U220" s="55"/>
    </row>
    <row r="221" spans="1:21" s="56" customFormat="1" x14ac:dyDescent="0.25">
      <c r="A221" s="883"/>
      <c r="B221" s="867"/>
      <c r="C221" s="865"/>
      <c r="D221" s="867"/>
      <c r="E221" s="869"/>
      <c r="F221" s="871"/>
      <c r="G221" s="863"/>
      <c r="H221" s="222" t="str">
        <f>+IF('9 Mapa Riesgo, Plan Acción'!M222="","",'9 Mapa Riesgo, Plan Acción'!M222)</f>
        <v/>
      </c>
      <c r="I221" s="122" t="str">
        <f>+IF('9 Mapa Riesgo, Plan Acción'!N222="","",'9 Mapa Riesgo, Plan Acción'!N222)</f>
        <v/>
      </c>
      <c r="J221" s="151" t="str">
        <f>+IF('9 Mapa Riesgo, Plan Acción'!O222="","",'9 Mapa Riesgo, Plan Acción'!O222)</f>
        <v/>
      </c>
      <c r="K221" s="151" t="str">
        <f>+IF('9 Mapa Riesgo, Plan Acción'!P222="","",'9 Mapa Riesgo, Plan Acción'!P222)</f>
        <v/>
      </c>
      <c r="L221" s="242" t="str">
        <f>+IF('9 Mapa Riesgo, Plan Acción'!Q222="","",'9 Mapa Riesgo, Plan Acción'!Q222)</f>
        <v/>
      </c>
      <c r="M221" s="152" t="str">
        <f>+IF('9 Mapa Riesgo, Plan Acción'!R222="","",'9 Mapa Riesgo, Plan Acción'!R222)</f>
        <v/>
      </c>
      <c r="P221" s="55"/>
      <c r="Q221" s="55"/>
      <c r="R221" s="55"/>
      <c r="S221" s="55"/>
      <c r="T221" s="55"/>
      <c r="U221" s="55"/>
    </row>
    <row r="222" spans="1:21" s="56" customFormat="1" x14ac:dyDescent="0.25">
      <c r="A222" s="883"/>
      <c r="B222" s="867"/>
      <c r="C222" s="865"/>
      <c r="D222" s="867"/>
      <c r="E222" s="869"/>
      <c r="F222" s="871"/>
      <c r="G222" s="863"/>
      <c r="H222" s="222" t="str">
        <f>+IF('9 Mapa Riesgo, Plan Acción'!M223="","",'9 Mapa Riesgo, Plan Acción'!M223)</f>
        <v/>
      </c>
      <c r="I222" s="122" t="str">
        <f>+IF('9 Mapa Riesgo, Plan Acción'!N223="","",'9 Mapa Riesgo, Plan Acción'!N223)</f>
        <v/>
      </c>
      <c r="J222" s="151" t="str">
        <f>+IF('9 Mapa Riesgo, Plan Acción'!O223="","",'9 Mapa Riesgo, Plan Acción'!O223)</f>
        <v/>
      </c>
      <c r="K222" s="151" t="str">
        <f>+IF('9 Mapa Riesgo, Plan Acción'!P223="","",'9 Mapa Riesgo, Plan Acción'!P223)</f>
        <v/>
      </c>
      <c r="L222" s="242" t="str">
        <f>+IF('9 Mapa Riesgo, Plan Acción'!Q223="","",'9 Mapa Riesgo, Plan Acción'!Q223)</f>
        <v/>
      </c>
      <c r="M222" s="152" t="str">
        <f>+IF('9 Mapa Riesgo, Plan Acción'!R223="","",'9 Mapa Riesgo, Plan Acción'!R223)</f>
        <v/>
      </c>
      <c r="P222" s="55"/>
      <c r="Q222" s="55"/>
      <c r="R222" s="55"/>
      <c r="S222" s="55"/>
      <c r="T222" s="55"/>
      <c r="U222" s="55"/>
    </row>
    <row r="223" spans="1:21" s="56" customFormat="1" x14ac:dyDescent="0.25">
      <c r="A223" s="883"/>
      <c r="B223" s="867"/>
      <c r="C223" s="865" t="s">
        <v>246</v>
      </c>
      <c r="D223" s="867" t="str">
        <f>+IF('6 Valoración Control'!G223="","",'6 Valoración Control'!G223)</f>
        <v/>
      </c>
      <c r="E223" s="869"/>
      <c r="F223" s="871"/>
      <c r="G223" s="863"/>
      <c r="H223" s="222" t="str">
        <f>+IF('9 Mapa Riesgo, Plan Acción'!M224="","",'9 Mapa Riesgo, Plan Acción'!M224)</f>
        <v/>
      </c>
      <c r="I223" s="122" t="str">
        <f>+IF('9 Mapa Riesgo, Plan Acción'!N224="","",'9 Mapa Riesgo, Plan Acción'!N224)</f>
        <v/>
      </c>
      <c r="J223" s="151" t="str">
        <f>+IF('9 Mapa Riesgo, Plan Acción'!O224="","",'9 Mapa Riesgo, Plan Acción'!O224)</f>
        <v/>
      </c>
      <c r="K223" s="151" t="str">
        <f>+IF('9 Mapa Riesgo, Plan Acción'!P224="","",'9 Mapa Riesgo, Plan Acción'!P224)</f>
        <v/>
      </c>
      <c r="L223" s="242" t="str">
        <f>+IF('9 Mapa Riesgo, Plan Acción'!Q224="","",'9 Mapa Riesgo, Plan Acción'!Q224)</f>
        <v/>
      </c>
      <c r="M223" s="152" t="str">
        <f>+IF('9 Mapa Riesgo, Plan Acción'!R224="","",'9 Mapa Riesgo, Plan Acción'!R224)</f>
        <v/>
      </c>
      <c r="P223" s="55"/>
      <c r="Q223" s="55"/>
      <c r="R223" s="55"/>
      <c r="S223" s="55"/>
      <c r="T223" s="55"/>
      <c r="U223" s="55"/>
    </row>
    <row r="224" spans="1:21" s="56" customFormat="1" x14ac:dyDescent="0.25">
      <c r="A224" s="883"/>
      <c r="B224" s="867"/>
      <c r="C224" s="865"/>
      <c r="D224" s="867"/>
      <c r="E224" s="869"/>
      <c r="F224" s="871"/>
      <c r="G224" s="863"/>
      <c r="H224" s="222" t="str">
        <f>+IF('9 Mapa Riesgo, Plan Acción'!M225="","",'9 Mapa Riesgo, Plan Acción'!M225)</f>
        <v/>
      </c>
      <c r="I224" s="122" t="str">
        <f>+IF('9 Mapa Riesgo, Plan Acción'!N225="","",'9 Mapa Riesgo, Plan Acción'!N225)</f>
        <v/>
      </c>
      <c r="J224" s="151" t="str">
        <f>+IF('9 Mapa Riesgo, Plan Acción'!O225="","",'9 Mapa Riesgo, Plan Acción'!O225)</f>
        <v/>
      </c>
      <c r="K224" s="151" t="str">
        <f>+IF('9 Mapa Riesgo, Plan Acción'!P225="","",'9 Mapa Riesgo, Plan Acción'!P225)</f>
        <v/>
      </c>
      <c r="L224" s="242" t="str">
        <f>+IF('9 Mapa Riesgo, Plan Acción'!Q225="","",'9 Mapa Riesgo, Plan Acción'!Q225)</f>
        <v/>
      </c>
      <c r="M224" s="152" t="str">
        <f>+IF('9 Mapa Riesgo, Plan Acción'!R225="","",'9 Mapa Riesgo, Plan Acción'!R225)</f>
        <v/>
      </c>
      <c r="P224" s="55"/>
      <c r="Q224" s="55"/>
      <c r="R224" s="55"/>
      <c r="S224" s="55"/>
      <c r="T224" s="55"/>
      <c r="U224" s="55"/>
    </row>
    <row r="225" spans="1:21" s="56" customFormat="1" x14ac:dyDescent="0.25">
      <c r="A225" s="883"/>
      <c r="B225" s="867"/>
      <c r="C225" s="865"/>
      <c r="D225" s="867"/>
      <c r="E225" s="869"/>
      <c r="F225" s="871"/>
      <c r="G225" s="863"/>
      <c r="H225" s="222" t="str">
        <f>+IF('9 Mapa Riesgo, Plan Acción'!M226="","",'9 Mapa Riesgo, Plan Acción'!M226)</f>
        <v/>
      </c>
      <c r="I225" s="122" t="str">
        <f>+IF('9 Mapa Riesgo, Plan Acción'!N226="","",'9 Mapa Riesgo, Plan Acción'!N226)</f>
        <v/>
      </c>
      <c r="J225" s="151" t="str">
        <f>+IF('9 Mapa Riesgo, Plan Acción'!O226="","",'9 Mapa Riesgo, Plan Acción'!O226)</f>
        <v/>
      </c>
      <c r="K225" s="151" t="str">
        <f>+IF('9 Mapa Riesgo, Plan Acción'!P226="","",'9 Mapa Riesgo, Plan Acción'!P226)</f>
        <v/>
      </c>
      <c r="L225" s="242" t="str">
        <f>+IF('9 Mapa Riesgo, Plan Acción'!Q226="","",'9 Mapa Riesgo, Plan Acción'!Q226)</f>
        <v/>
      </c>
      <c r="M225" s="152" t="str">
        <f>+IF('9 Mapa Riesgo, Plan Acción'!R226="","",'9 Mapa Riesgo, Plan Acción'!R226)</f>
        <v/>
      </c>
      <c r="P225" s="55"/>
      <c r="Q225" s="55"/>
      <c r="R225" s="55"/>
      <c r="S225" s="55"/>
      <c r="T225" s="55"/>
      <c r="U225" s="55"/>
    </row>
    <row r="226" spans="1:21" s="56" customFormat="1" x14ac:dyDescent="0.25">
      <c r="A226" s="883"/>
      <c r="B226" s="867"/>
      <c r="C226" s="865" t="s">
        <v>247</v>
      </c>
      <c r="D226" s="867" t="str">
        <f>+IF('6 Valoración Control'!G226="","",'6 Valoración Control'!G226)</f>
        <v/>
      </c>
      <c r="E226" s="869"/>
      <c r="F226" s="871"/>
      <c r="G226" s="863"/>
      <c r="H226" s="222" t="str">
        <f>+IF('9 Mapa Riesgo, Plan Acción'!M227="","",'9 Mapa Riesgo, Plan Acción'!M227)</f>
        <v/>
      </c>
      <c r="I226" s="122" t="str">
        <f>+IF('9 Mapa Riesgo, Plan Acción'!N227="","",'9 Mapa Riesgo, Plan Acción'!N227)</f>
        <v/>
      </c>
      <c r="J226" s="151" t="str">
        <f>+IF('9 Mapa Riesgo, Plan Acción'!O227="","",'9 Mapa Riesgo, Plan Acción'!O227)</f>
        <v/>
      </c>
      <c r="K226" s="151" t="str">
        <f>+IF('9 Mapa Riesgo, Plan Acción'!P227="","",'9 Mapa Riesgo, Plan Acción'!P227)</f>
        <v/>
      </c>
      <c r="L226" s="242" t="str">
        <f>+IF('9 Mapa Riesgo, Plan Acción'!Q227="","",'9 Mapa Riesgo, Plan Acción'!Q227)</f>
        <v/>
      </c>
      <c r="M226" s="152" t="str">
        <f>+IF('9 Mapa Riesgo, Plan Acción'!R227="","",'9 Mapa Riesgo, Plan Acción'!R227)</f>
        <v/>
      </c>
      <c r="P226" s="55"/>
      <c r="Q226" s="55"/>
      <c r="R226" s="55"/>
      <c r="S226" s="55"/>
      <c r="T226" s="55"/>
      <c r="U226" s="55"/>
    </row>
    <row r="227" spans="1:21" s="56" customFormat="1" x14ac:dyDescent="0.25">
      <c r="A227" s="883"/>
      <c r="B227" s="867"/>
      <c r="C227" s="865"/>
      <c r="D227" s="867"/>
      <c r="E227" s="869"/>
      <c r="F227" s="871"/>
      <c r="G227" s="863"/>
      <c r="H227" s="222" t="str">
        <f>+IF('9 Mapa Riesgo, Plan Acción'!M228="","",'9 Mapa Riesgo, Plan Acción'!M228)</f>
        <v/>
      </c>
      <c r="I227" s="122" t="str">
        <f>+IF('9 Mapa Riesgo, Plan Acción'!N228="","",'9 Mapa Riesgo, Plan Acción'!N228)</f>
        <v/>
      </c>
      <c r="J227" s="151" t="str">
        <f>+IF('9 Mapa Riesgo, Plan Acción'!O228="","",'9 Mapa Riesgo, Plan Acción'!O228)</f>
        <v/>
      </c>
      <c r="K227" s="151" t="str">
        <f>+IF('9 Mapa Riesgo, Plan Acción'!P228="","",'9 Mapa Riesgo, Plan Acción'!P228)</f>
        <v/>
      </c>
      <c r="L227" s="242" t="str">
        <f>+IF('9 Mapa Riesgo, Plan Acción'!Q228="","",'9 Mapa Riesgo, Plan Acción'!Q228)</f>
        <v/>
      </c>
      <c r="M227" s="152" t="str">
        <f>+IF('9 Mapa Riesgo, Plan Acción'!R228="","",'9 Mapa Riesgo, Plan Acción'!R228)</f>
        <v/>
      </c>
      <c r="P227" s="55"/>
      <c r="Q227" s="55"/>
      <c r="R227" s="55"/>
      <c r="S227" s="55"/>
      <c r="T227" s="55"/>
      <c r="U227" s="55"/>
    </row>
    <row r="228" spans="1:21" s="56" customFormat="1" x14ac:dyDescent="0.25">
      <c r="A228" s="883"/>
      <c r="B228" s="867"/>
      <c r="C228" s="865"/>
      <c r="D228" s="867"/>
      <c r="E228" s="869"/>
      <c r="F228" s="871"/>
      <c r="G228" s="863"/>
      <c r="H228" s="222" t="str">
        <f>+IF('9 Mapa Riesgo, Plan Acción'!M229="","",'9 Mapa Riesgo, Plan Acción'!M229)</f>
        <v/>
      </c>
      <c r="I228" s="122" t="str">
        <f>+IF('9 Mapa Riesgo, Plan Acción'!N229="","",'9 Mapa Riesgo, Plan Acción'!N229)</f>
        <v/>
      </c>
      <c r="J228" s="151" t="str">
        <f>+IF('9 Mapa Riesgo, Plan Acción'!O229="","",'9 Mapa Riesgo, Plan Acción'!O229)</f>
        <v/>
      </c>
      <c r="K228" s="151" t="str">
        <f>+IF('9 Mapa Riesgo, Plan Acción'!P229="","",'9 Mapa Riesgo, Plan Acción'!P229)</f>
        <v/>
      </c>
      <c r="L228" s="242" t="str">
        <f>+IF('9 Mapa Riesgo, Plan Acción'!Q229="","",'9 Mapa Riesgo, Plan Acción'!Q229)</f>
        <v/>
      </c>
      <c r="M228" s="152" t="str">
        <f>+IF('9 Mapa Riesgo, Plan Acción'!R229="","",'9 Mapa Riesgo, Plan Acción'!R229)</f>
        <v/>
      </c>
      <c r="P228" s="55"/>
      <c r="Q228" s="55"/>
      <c r="R228" s="55"/>
      <c r="S228" s="55"/>
      <c r="T228" s="55"/>
      <c r="U228" s="55"/>
    </row>
    <row r="229" spans="1:21" s="56" customFormat="1" x14ac:dyDescent="0.25">
      <c r="A229" s="883"/>
      <c r="B229" s="867"/>
      <c r="C229" s="865" t="s">
        <v>248</v>
      </c>
      <c r="D229" s="867" t="str">
        <f>+IF('6 Valoración Control'!G229="","",'6 Valoración Control'!G229)</f>
        <v/>
      </c>
      <c r="E229" s="869"/>
      <c r="F229" s="871"/>
      <c r="G229" s="863"/>
      <c r="H229" s="222" t="str">
        <f>+IF('9 Mapa Riesgo, Plan Acción'!M230="","",'9 Mapa Riesgo, Plan Acción'!M230)</f>
        <v/>
      </c>
      <c r="I229" s="122" t="str">
        <f>+IF('9 Mapa Riesgo, Plan Acción'!N230="","",'9 Mapa Riesgo, Plan Acción'!N230)</f>
        <v/>
      </c>
      <c r="J229" s="151" t="str">
        <f>+IF('9 Mapa Riesgo, Plan Acción'!O230="","",'9 Mapa Riesgo, Plan Acción'!O230)</f>
        <v/>
      </c>
      <c r="K229" s="151" t="str">
        <f>+IF('9 Mapa Riesgo, Plan Acción'!P230="","",'9 Mapa Riesgo, Plan Acción'!P230)</f>
        <v/>
      </c>
      <c r="L229" s="242" t="str">
        <f>+IF('9 Mapa Riesgo, Plan Acción'!Q230="","",'9 Mapa Riesgo, Plan Acción'!Q230)</f>
        <v/>
      </c>
      <c r="M229" s="152" t="str">
        <f>+IF('9 Mapa Riesgo, Plan Acción'!R230="","",'9 Mapa Riesgo, Plan Acción'!R230)</f>
        <v/>
      </c>
      <c r="P229" s="55"/>
      <c r="Q229" s="55"/>
      <c r="R229" s="55"/>
      <c r="S229" s="55"/>
      <c r="T229" s="55"/>
      <c r="U229" s="55"/>
    </row>
    <row r="230" spans="1:21" s="56" customFormat="1" x14ac:dyDescent="0.25">
      <c r="A230" s="883"/>
      <c r="B230" s="867"/>
      <c r="C230" s="865"/>
      <c r="D230" s="867"/>
      <c r="E230" s="869"/>
      <c r="F230" s="871"/>
      <c r="G230" s="863"/>
      <c r="H230" s="222" t="str">
        <f>+IF('9 Mapa Riesgo, Plan Acción'!M231="","",'9 Mapa Riesgo, Plan Acción'!M231)</f>
        <v/>
      </c>
      <c r="I230" s="122" t="str">
        <f>+IF('9 Mapa Riesgo, Plan Acción'!N231="","",'9 Mapa Riesgo, Plan Acción'!N231)</f>
        <v/>
      </c>
      <c r="J230" s="151" t="str">
        <f>+IF('9 Mapa Riesgo, Plan Acción'!O231="","",'9 Mapa Riesgo, Plan Acción'!O231)</f>
        <v/>
      </c>
      <c r="K230" s="151" t="str">
        <f>+IF('9 Mapa Riesgo, Plan Acción'!P231="","",'9 Mapa Riesgo, Plan Acción'!P231)</f>
        <v/>
      </c>
      <c r="L230" s="242" t="str">
        <f>+IF('9 Mapa Riesgo, Plan Acción'!Q231="","",'9 Mapa Riesgo, Plan Acción'!Q231)</f>
        <v/>
      </c>
      <c r="M230" s="152" t="str">
        <f>+IF('9 Mapa Riesgo, Plan Acción'!R231="","",'9 Mapa Riesgo, Plan Acción'!R231)</f>
        <v/>
      </c>
      <c r="P230" s="55"/>
      <c r="Q230" s="55"/>
      <c r="R230" s="55"/>
      <c r="S230" s="55"/>
      <c r="T230" s="55"/>
      <c r="U230" s="55"/>
    </row>
    <row r="231" spans="1:21" s="56" customFormat="1" x14ac:dyDescent="0.25">
      <c r="A231" s="883"/>
      <c r="B231" s="867"/>
      <c r="C231" s="865"/>
      <c r="D231" s="867"/>
      <c r="E231" s="869"/>
      <c r="F231" s="871"/>
      <c r="G231" s="863"/>
      <c r="H231" s="222" t="str">
        <f>+IF('9 Mapa Riesgo, Plan Acción'!M232="","",'9 Mapa Riesgo, Plan Acción'!M232)</f>
        <v/>
      </c>
      <c r="I231" s="122" t="str">
        <f>+IF('9 Mapa Riesgo, Plan Acción'!N232="","",'9 Mapa Riesgo, Plan Acción'!N232)</f>
        <v/>
      </c>
      <c r="J231" s="151" t="str">
        <f>+IF('9 Mapa Riesgo, Plan Acción'!O232="","",'9 Mapa Riesgo, Plan Acción'!O232)</f>
        <v/>
      </c>
      <c r="K231" s="151" t="str">
        <f>+IF('9 Mapa Riesgo, Plan Acción'!P232="","",'9 Mapa Riesgo, Plan Acción'!P232)</f>
        <v/>
      </c>
      <c r="L231" s="242" t="str">
        <f>+IF('9 Mapa Riesgo, Plan Acción'!Q232="","",'9 Mapa Riesgo, Plan Acción'!Q232)</f>
        <v/>
      </c>
      <c r="M231" s="152" t="str">
        <f>+IF('9 Mapa Riesgo, Plan Acción'!R232="","",'9 Mapa Riesgo, Plan Acción'!R232)</f>
        <v/>
      </c>
      <c r="P231" s="55"/>
      <c r="Q231" s="55"/>
      <c r="R231" s="55"/>
      <c r="S231" s="55"/>
      <c r="T231" s="55"/>
      <c r="U231" s="55"/>
    </row>
    <row r="232" spans="1:21" s="56" customFormat="1" x14ac:dyDescent="0.25">
      <c r="A232" s="883"/>
      <c r="B232" s="867"/>
      <c r="C232" s="865" t="s">
        <v>249</v>
      </c>
      <c r="D232" s="867" t="str">
        <f>+IF('6 Valoración Control'!G232="","",'6 Valoración Control'!G232)</f>
        <v/>
      </c>
      <c r="E232" s="869"/>
      <c r="F232" s="871"/>
      <c r="G232" s="863"/>
      <c r="H232" s="222" t="str">
        <f>+IF('9 Mapa Riesgo, Plan Acción'!M233="","",'9 Mapa Riesgo, Plan Acción'!M233)</f>
        <v/>
      </c>
      <c r="I232" s="122" t="str">
        <f>+IF('9 Mapa Riesgo, Plan Acción'!N233="","",'9 Mapa Riesgo, Plan Acción'!N233)</f>
        <v/>
      </c>
      <c r="J232" s="151" t="str">
        <f>+IF('9 Mapa Riesgo, Plan Acción'!O233="","",'9 Mapa Riesgo, Plan Acción'!O233)</f>
        <v/>
      </c>
      <c r="K232" s="151" t="str">
        <f>+IF('9 Mapa Riesgo, Plan Acción'!P233="","",'9 Mapa Riesgo, Plan Acción'!P233)</f>
        <v/>
      </c>
      <c r="L232" s="242" t="str">
        <f>+IF('9 Mapa Riesgo, Plan Acción'!Q233="","",'9 Mapa Riesgo, Plan Acción'!Q233)</f>
        <v/>
      </c>
      <c r="M232" s="152" t="str">
        <f>+IF('9 Mapa Riesgo, Plan Acción'!R233="","",'9 Mapa Riesgo, Plan Acción'!R233)</f>
        <v/>
      </c>
      <c r="P232" s="55"/>
      <c r="Q232" s="55"/>
      <c r="R232" s="55"/>
      <c r="S232" s="55"/>
      <c r="T232" s="55"/>
      <c r="U232" s="55"/>
    </row>
    <row r="233" spans="1:21" s="56" customFormat="1" x14ac:dyDescent="0.25">
      <c r="A233" s="883"/>
      <c r="B233" s="867"/>
      <c r="C233" s="865"/>
      <c r="D233" s="867"/>
      <c r="E233" s="869"/>
      <c r="F233" s="871"/>
      <c r="G233" s="863"/>
      <c r="H233" s="222" t="str">
        <f>+IF('9 Mapa Riesgo, Plan Acción'!M234="","",'9 Mapa Riesgo, Plan Acción'!M234)</f>
        <v/>
      </c>
      <c r="I233" s="122" t="str">
        <f>+IF('9 Mapa Riesgo, Plan Acción'!N234="","",'9 Mapa Riesgo, Plan Acción'!N234)</f>
        <v/>
      </c>
      <c r="J233" s="151" t="str">
        <f>+IF('9 Mapa Riesgo, Plan Acción'!O234="","",'9 Mapa Riesgo, Plan Acción'!O234)</f>
        <v/>
      </c>
      <c r="K233" s="151" t="str">
        <f>+IF('9 Mapa Riesgo, Plan Acción'!P234="","",'9 Mapa Riesgo, Plan Acción'!P234)</f>
        <v/>
      </c>
      <c r="L233" s="242" t="str">
        <f>+IF('9 Mapa Riesgo, Plan Acción'!Q234="","",'9 Mapa Riesgo, Plan Acción'!Q234)</f>
        <v/>
      </c>
      <c r="M233" s="152" t="str">
        <f>+IF('9 Mapa Riesgo, Plan Acción'!R234="","",'9 Mapa Riesgo, Plan Acción'!R234)</f>
        <v/>
      </c>
      <c r="P233" s="55"/>
      <c r="Q233" s="55"/>
      <c r="R233" s="55"/>
      <c r="S233" s="55"/>
      <c r="T233" s="55"/>
      <c r="U233" s="55"/>
    </row>
    <row r="234" spans="1:21" s="56" customFormat="1" ht="12.75" thickBot="1" x14ac:dyDescent="0.3">
      <c r="A234" s="884"/>
      <c r="B234" s="881"/>
      <c r="C234" s="880"/>
      <c r="D234" s="881"/>
      <c r="E234" s="874"/>
      <c r="F234" s="875"/>
      <c r="G234" s="885"/>
      <c r="H234" s="223" t="str">
        <f>+IF('9 Mapa Riesgo, Plan Acción'!M235="","",'9 Mapa Riesgo, Plan Acción'!M235)</f>
        <v/>
      </c>
      <c r="I234" s="124" t="str">
        <f>+IF('9 Mapa Riesgo, Plan Acción'!N235="","",'9 Mapa Riesgo, Plan Acción'!N235)</f>
        <v/>
      </c>
      <c r="J234" s="229" t="str">
        <f>+IF('9 Mapa Riesgo, Plan Acción'!O235="","",'9 Mapa Riesgo, Plan Acción'!O235)</f>
        <v/>
      </c>
      <c r="K234" s="229" t="str">
        <f>+IF('9 Mapa Riesgo, Plan Acción'!P235="","",'9 Mapa Riesgo, Plan Acción'!P235)</f>
        <v/>
      </c>
      <c r="L234" s="243" t="str">
        <f>+IF('9 Mapa Riesgo, Plan Acción'!Q235="","",'9 Mapa Riesgo, Plan Acción'!Q235)</f>
        <v/>
      </c>
      <c r="M234" s="153" t="str">
        <f>+IF('9 Mapa Riesgo, Plan Acción'!R235="","",'9 Mapa Riesgo, Plan Acción'!R235)</f>
        <v/>
      </c>
      <c r="P234" s="55"/>
      <c r="Q234" s="55"/>
      <c r="R234" s="55"/>
      <c r="S234" s="55"/>
      <c r="T234" s="55"/>
      <c r="U234" s="55"/>
    </row>
    <row r="235" spans="1:21" s="56" customFormat="1" x14ac:dyDescent="0.25">
      <c r="A235" s="882" t="str">
        <f>'2 Contexto e Identificación'!$A$25</f>
        <v>R14</v>
      </c>
      <c r="B235" s="866" t="str">
        <f>+'2 Contexto e Identificación'!$E$25</f>
        <v xml:space="preserve">  </v>
      </c>
      <c r="C235" s="864" t="s">
        <v>242</v>
      </c>
      <c r="D235" s="866" t="str">
        <f>+IF('6 Valoración Control'!G235="","",'6 Valoración Control'!G235)</f>
        <v/>
      </c>
      <c r="E235" s="868" t="str">
        <f>+'7 Mapa Calor Residual'!$C$24</f>
        <v/>
      </c>
      <c r="F235" s="870">
        <f>+'7 Mapa Calor Residual'!$D$24</f>
        <v>0</v>
      </c>
      <c r="G235" s="862">
        <f>+'7 Mapa Calor Residual'!$E$24</f>
        <v>0</v>
      </c>
      <c r="H235" s="224" t="str">
        <f>+IF('9 Mapa Riesgo, Plan Acción'!M236="","",'9 Mapa Riesgo, Plan Acción'!M236)</f>
        <v/>
      </c>
      <c r="I235" s="120" t="str">
        <f>+IF('9 Mapa Riesgo, Plan Acción'!N236="","",'9 Mapa Riesgo, Plan Acción'!N236)</f>
        <v/>
      </c>
      <c r="J235" s="227" t="str">
        <f>+IF('9 Mapa Riesgo, Plan Acción'!O236="","",'9 Mapa Riesgo, Plan Acción'!O236)</f>
        <v/>
      </c>
      <c r="K235" s="227" t="str">
        <f>+IF('9 Mapa Riesgo, Plan Acción'!P236="","",'9 Mapa Riesgo, Plan Acción'!P236)</f>
        <v/>
      </c>
      <c r="L235" s="244" t="str">
        <f>+IF('9 Mapa Riesgo, Plan Acción'!Q236="","",'9 Mapa Riesgo, Plan Acción'!Q236)</f>
        <v/>
      </c>
      <c r="M235" s="142" t="str">
        <f>+IF('9 Mapa Riesgo, Plan Acción'!R236="","",'9 Mapa Riesgo, Plan Acción'!R236)</f>
        <v/>
      </c>
      <c r="P235" s="55"/>
      <c r="Q235" s="55"/>
      <c r="R235" s="55"/>
      <c r="S235" s="55"/>
      <c r="T235" s="55"/>
      <c r="U235" s="55"/>
    </row>
    <row r="236" spans="1:21" s="56" customFormat="1" x14ac:dyDescent="0.25">
      <c r="A236" s="883"/>
      <c r="B236" s="867"/>
      <c r="C236" s="865"/>
      <c r="D236" s="867"/>
      <c r="E236" s="869"/>
      <c r="F236" s="871"/>
      <c r="G236" s="863"/>
      <c r="H236" s="222" t="str">
        <f>+IF('9 Mapa Riesgo, Plan Acción'!M237="","",'9 Mapa Riesgo, Plan Acción'!M237)</f>
        <v/>
      </c>
      <c r="I236" s="122" t="str">
        <f>+IF('9 Mapa Riesgo, Plan Acción'!N237="","",'9 Mapa Riesgo, Plan Acción'!N237)</f>
        <v/>
      </c>
      <c r="J236" s="151" t="str">
        <f>+IF('9 Mapa Riesgo, Plan Acción'!O237="","",'9 Mapa Riesgo, Plan Acción'!O237)</f>
        <v/>
      </c>
      <c r="K236" s="151" t="str">
        <f>+IF('9 Mapa Riesgo, Plan Acción'!P237="","",'9 Mapa Riesgo, Plan Acción'!P237)</f>
        <v/>
      </c>
      <c r="L236" s="242" t="str">
        <f>+IF('9 Mapa Riesgo, Plan Acción'!Q237="","",'9 Mapa Riesgo, Plan Acción'!Q237)</f>
        <v/>
      </c>
      <c r="M236" s="152" t="str">
        <f>+IF('9 Mapa Riesgo, Plan Acción'!R237="","",'9 Mapa Riesgo, Plan Acción'!R237)</f>
        <v/>
      </c>
      <c r="P236" s="55"/>
      <c r="Q236" s="55"/>
      <c r="R236" s="55"/>
      <c r="S236" s="55"/>
      <c r="T236" s="55"/>
      <c r="U236" s="55"/>
    </row>
    <row r="237" spans="1:21" s="56" customFormat="1" x14ac:dyDescent="0.25">
      <c r="A237" s="883"/>
      <c r="B237" s="867"/>
      <c r="C237" s="865"/>
      <c r="D237" s="867"/>
      <c r="E237" s="869"/>
      <c r="F237" s="871"/>
      <c r="G237" s="863"/>
      <c r="H237" s="222" t="str">
        <f>+IF('9 Mapa Riesgo, Plan Acción'!M238="","",'9 Mapa Riesgo, Plan Acción'!M238)</f>
        <v/>
      </c>
      <c r="I237" s="122" t="str">
        <f>+IF('9 Mapa Riesgo, Plan Acción'!N238="","",'9 Mapa Riesgo, Plan Acción'!N238)</f>
        <v/>
      </c>
      <c r="J237" s="151" t="str">
        <f>+IF('9 Mapa Riesgo, Plan Acción'!O238="","",'9 Mapa Riesgo, Plan Acción'!O238)</f>
        <v/>
      </c>
      <c r="K237" s="151" t="str">
        <f>+IF('9 Mapa Riesgo, Plan Acción'!P238="","",'9 Mapa Riesgo, Plan Acción'!P238)</f>
        <v/>
      </c>
      <c r="L237" s="242" t="str">
        <f>+IF('9 Mapa Riesgo, Plan Acción'!Q238="","",'9 Mapa Riesgo, Plan Acción'!Q238)</f>
        <v/>
      </c>
      <c r="M237" s="152" t="str">
        <f>+IF('9 Mapa Riesgo, Plan Acción'!R238="","",'9 Mapa Riesgo, Plan Acción'!R238)</f>
        <v/>
      </c>
      <c r="P237" s="55"/>
      <c r="Q237" s="55"/>
      <c r="R237" s="55"/>
      <c r="S237" s="55"/>
      <c r="T237" s="55"/>
      <c r="U237" s="55"/>
    </row>
    <row r="238" spans="1:21" s="56" customFormat="1" x14ac:dyDescent="0.25">
      <c r="A238" s="883"/>
      <c r="B238" s="867"/>
      <c r="C238" s="865" t="s">
        <v>246</v>
      </c>
      <c r="D238" s="867" t="str">
        <f>+IF('6 Valoración Control'!G238="","",'6 Valoración Control'!G238)</f>
        <v/>
      </c>
      <c r="E238" s="869"/>
      <c r="F238" s="871"/>
      <c r="G238" s="863"/>
      <c r="H238" s="222" t="str">
        <f>+IF('9 Mapa Riesgo, Plan Acción'!M239="","",'9 Mapa Riesgo, Plan Acción'!M239)</f>
        <v/>
      </c>
      <c r="I238" s="122" t="str">
        <f>+IF('9 Mapa Riesgo, Plan Acción'!N239="","",'9 Mapa Riesgo, Plan Acción'!N239)</f>
        <v/>
      </c>
      <c r="J238" s="151" t="str">
        <f>+IF('9 Mapa Riesgo, Plan Acción'!O239="","",'9 Mapa Riesgo, Plan Acción'!O239)</f>
        <v/>
      </c>
      <c r="K238" s="151" t="str">
        <f>+IF('9 Mapa Riesgo, Plan Acción'!P239="","",'9 Mapa Riesgo, Plan Acción'!P239)</f>
        <v/>
      </c>
      <c r="L238" s="242" t="str">
        <f>+IF('9 Mapa Riesgo, Plan Acción'!Q239="","",'9 Mapa Riesgo, Plan Acción'!Q239)</f>
        <v/>
      </c>
      <c r="M238" s="152" t="str">
        <f>+IF('9 Mapa Riesgo, Plan Acción'!R239="","",'9 Mapa Riesgo, Plan Acción'!R239)</f>
        <v/>
      </c>
      <c r="P238" s="55"/>
      <c r="Q238" s="55"/>
      <c r="R238" s="55"/>
      <c r="S238" s="55"/>
      <c r="T238" s="55"/>
      <c r="U238" s="55"/>
    </row>
    <row r="239" spans="1:21" s="56" customFormat="1" x14ac:dyDescent="0.25">
      <c r="A239" s="883"/>
      <c r="B239" s="867"/>
      <c r="C239" s="865"/>
      <c r="D239" s="867"/>
      <c r="E239" s="869"/>
      <c r="F239" s="871"/>
      <c r="G239" s="863"/>
      <c r="H239" s="222" t="str">
        <f>+IF('9 Mapa Riesgo, Plan Acción'!M240="","",'9 Mapa Riesgo, Plan Acción'!M240)</f>
        <v/>
      </c>
      <c r="I239" s="122" t="str">
        <f>+IF('9 Mapa Riesgo, Plan Acción'!N240="","",'9 Mapa Riesgo, Plan Acción'!N240)</f>
        <v/>
      </c>
      <c r="J239" s="151" t="str">
        <f>+IF('9 Mapa Riesgo, Plan Acción'!O240="","",'9 Mapa Riesgo, Plan Acción'!O240)</f>
        <v/>
      </c>
      <c r="K239" s="151" t="str">
        <f>+IF('9 Mapa Riesgo, Plan Acción'!P240="","",'9 Mapa Riesgo, Plan Acción'!P240)</f>
        <v/>
      </c>
      <c r="L239" s="242" t="str">
        <f>+IF('9 Mapa Riesgo, Plan Acción'!Q240="","",'9 Mapa Riesgo, Plan Acción'!Q240)</f>
        <v/>
      </c>
      <c r="M239" s="152" t="str">
        <f>+IF('9 Mapa Riesgo, Plan Acción'!R240="","",'9 Mapa Riesgo, Plan Acción'!R240)</f>
        <v/>
      </c>
      <c r="P239" s="55"/>
      <c r="Q239" s="55"/>
      <c r="R239" s="55"/>
      <c r="S239" s="55"/>
      <c r="T239" s="55"/>
      <c r="U239" s="55"/>
    </row>
    <row r="240" spans="1:21" s="56" customFormat="1" x14ac:dyDescent="0.25">
      <c r="A240" s="883"/>
      <c r="B240" s="867"/>
      <c r="C240" s="865"/>
      <c r="D240" s="867"/>
      <c r="E240" s="869"/>
      <c r="F240" s="871"/>
      <c r="G240" s="863"/>
      <c r="H240" s="222" t="str">
        <f>+IF('9 Mapa Riesgo, Plan Acción'!M241="","",'9 Mapa Riesgo, Plan Acción'!M241)</f>
        <v/>
      </c>
      <c r="I240" s="122" t="str">
        <f>+IF('9 Mapa Riesgo, Plan Acción'!N241="","",'9 Mapa Riesgo, Plan Acción'!N241)</f>
        <v/>
      </c>
      <c r="J240" s="151" t="str">
        <f>+IF('9 Mapa Riesgo, Plan Acción'!O241="","",'9 Mapa Riesgo, Plan Acción'!O241)</f>
        <v/>
      </c>
      <c r="K240" s="151" t="str">
        <f>+IF('9 Mapa Riesgo, Plan Acción'!P241="","",'9 Mapa Riesgo, Plan Acción'!P241)</f>
        <v/>
      </c>
      <c r="L240" s="242" t="str">
        <f>+IF('9 Mapa Riesgo, Plan Acción'!Q241="","",'9 Mapa Riesgo, Plan Acción'!Q241)</f>
        <v/>
      </c>
      <c r="M240" s="152" t="str">
        <f>+IF('9 Mapa Riesgo, Plan Acción'!R241="","",'9 Mapa Riesgo, Plan Acción'!R241)</f>
        <v/>
      </c>
      <c r="P240" s="55"/>
      <c r="Q240" s="55"/>
      <c r="R240" s="55"/>
      <c r="S240" s="55"/>
      <c r="T240" s="55"/>
      <c r="U240" s="55"/>
    </row>
    <row r="241" spans="1:21" s="56" customFormat="1" x14ac:dyDescent="0.25">
      <c r="A241" s="883"/>
      <c r="B241" s="867"/>
      <c r="C241" s="865" t="s">
        <v>247</v>
      </c>
      <c r="D241" s="867" t="str">
        <f>+IF('6 Valoración Control'!G241="","",'6 Valoración Control'!G241)</f>
        <v/>
      </c>
      <c r="E241" s="869"/>
      <c r="F241" s="871"/>
      <c r="G241" s="863"/>
      <c r="H241" s="222" t="str">
        <f>+IF('9 Mapa Riesgo, Plan Acción'!M242="","",'9 Mapa Riesgo, Plan Acción'!M242)</f>
        <v/>
      </c>
      <c r="I241" s="122" t="str">
        <f>+IF('9 Mapa Riesgo, Plan Acción'!N242="","",'9 Mapa Riesgo, Plan Acción'!N242)</f>
        <v/>
      </c>
      <c r="J241" s="151" t="str">
        <f>+IF('9 Mapa Riesgo, Plan Acción'!O242="","",'9 Mapa Riesgo, Plan Acción'!O242)</f>
        <v/>
      </c>
      <c r="K241" s="151" t="str">
        <f>+IF('9 Mapa Riesgo, Plan Acción'!P242="","",'9 Mapa Riesgo, Plan Acción'!P242)</f>
        <v/>
      </c>
      <c r="L241" s="242" t="str">
        <f>+IF('9 Mapa Riesgo, Plan Acción'!Q242="","",'9 Mapa Riesgo, Plan Acción'!Q242)</f>
        <v/>
      </c>
      <c r="M241" s="152" t="str">
        <f>+IF('9 Mapa Riesgo, Plan Acción'!R242="","",'9 Mapa Riesgo, Plan Acción'!R242)</f>
        <v/>
      </c>
      <c r="P241" s="55"/>
      <c r="Q241" s="55"/>
      <c r="R241" s="55"/>
      <c r="S241" s="55"/>
      <c r="T241" s="55"/>
      <c r="U241" s="55"/>
    </row>
    <row r="242" spans="1:21" s="56" customFormat="1" x14ac:dyDescent="0.25">
      <c r="A242" s="883"/>
      <c r="B242" s="867"/>
      <c r="C242" s="865"/>
      <c r="D242" s="867"/>
      <c r="E242" s="869"/>
      <c r="F242" s="871"/>
      <c r="G242" s="863"/>
      <c r="H242" s="222" t="str">
        <f>+IF('9 Mapa Riesgo, Plan Acción'!M243="","",'9 Mapa Riesgo, Plan Acción'!M243)</f>
        <v/>
      </c>
      <c r="I242" s="122" t="str">
        <f>+IF('9 Mapa Riesgo, Plan Acción'!N243="","",'9 Mapa Riesgo, Plan Acción'!N243)</f>
        <v/>
      </c>
      <c r="J242" s="151" t="str">
        <f>+IF('9 Mapa Riesgo, Plan Acción'!O243="","",'9 Mapa Riesgo, Plan Acción'!O243)</f>
        <v/>
      </c>
      <c r="K242" s="151" t="str">
        <f>+IF('9 Mapa Riesgo, Plan Acción'!P243="","",'9 Mapa Riesgo, Plan Acción'!P243)</f>
        <v/>
      </c>
      <c r="L242" s="242" t="str">
        <f>+IF('9 Mapa Riesgo, Plan Acción'!Q243="","",'9 Mapa Riesgo, Plan Acción'!Q243)</f>
        <v/>
      </c>
      <c r="M242" s="152" t="str">
        <f>+IF('9 Mapa Riesgo, Plan Acción'!R243="","",'9 Mapa Riesgo, Plan Acción'!R243)</f>
        <v/>
      </c>
      <c r="P242" s="55"/>
      <c r="Q242" s="55"/>
      <c r="R242" s="55"/>
      <c r="S242" s="55"/>
      <c r="T242" s="55"/>
      <c r="U242" s="55"/>
    </row>
    <row r="243" spans="1:21" s="56" customFormat="1" x14ac:dyDescent="0.25">
      <c r="A243" s="883"/>
      <c r="B243" s="867"/>
      <c r="C243" s="865"/>
      <c r="D243" s="867"/>
      <c r="E243" s="869"/>
      <c r="F243" s="871"/>
      <c r="G243" s="863"/>
      <c r="H243" s="222" t="str">
        <f>+IF('9 Mapa Riesgo, Plan Acción'!M244="","",'9 Mapa Riesgo, Plan Acción'!M244)</f>
        <v/>
      </c>
      <c r="I243" s="122" t="str">
        <f>+IF('9 Mapa Riesgo, Plan Acción'!N244="","",'9 Mapa Riesgo, Plan Acción'!N244)</f>
        <v/>
      </c>
      <c r="J243" s="151" t="str">
        <f>+IF('9 Mapa Riesgo, Plan Acción'!O244="","",'9 Mapa Riesgo, Plan Acción'!O244)</f>
        <v/>
      </c>
      <c r="K243" s="151" t="str">
        <f>+IF('9 Mapa Riesgo, Plan Acción'!P244="","",'9 Mapa Riesgo, Plan Acción'!P244)</f>
        <v/>
      </c>
      <c r="L243" s="242" t="str">
        <f>+IF('9 Mapa Riesgo, Plan Acción'!Q244="","",'9 Mapa Riesgo, Plan Acción'!Q244)</f>
        <v/>
      </c>
      <c r="M243" s="152" t="str">
        <f>+IF('9 Mapa Riesgo, Plan Acción'!R244="","",'9 Mapa Riesgo, Plan Acción'!R244)</f>
        <v/>
      </c>
      <c r="P243" s="55"/>
      <c r="Q243" s="55"/>
      <c r="R243" s="55"/>
      <c r="S243" s="55"/>
      <c r="T243" s="55"/>
      <c r="U243" s="55"/>
    </row>
    <row r="244" spans="1:21" s="56" customFormat="1" x14ac:dyDescent="0.25">
      <c r="A244" s="883"/>
      <c r="B244" s="867"/>
      <c r="C244" s="865" t="s">
        <v>248</v>
      </c>
      <c r="D244" s="867" t="str">
        <f>+IF('6 Valoración Control'!G244="","",'6 Valoración Control'!G244)</f>
        <v/>
      </c>
      <c r="E244" s="869"/>
      <c r="F244" s="871"/>
      <c r="G244" s="863"/>
      <c r="H244" s="222" t="str">
        <f>+IF('9 Mapa Riesgo, Plan Acción'!M245="","",'9 Mapa Riesgo, Plan Acción'!M245)</f>
        <v/>
      </c>
      <c r="I244" s="122" t="str">
        <f>+IF('9 Mapa Riesgo, Plan Acción'!N245="","",'9 Mapa Riesgo, Plan Acción'!N245)</f>
        <v/>
      </c>
      <c r="J244" s="151" t="str">
        <f>+IF('9 Mapa Riesgo, Plan Acción'!O245="","",'9 Mapa Riesgo, Plan Acción'!O245)</f>
        <v/>
      </c>
      <c r="K244" s="151" t="str">
        <f>+IF('9 Mapa Riesgo, Plan Acción'!P245="","",'9 Mapa Riesgo, Plan Acción'!P245)</f>
        <v/>
      </c>
      <c r="L244" s="242" t="str">
        <f>+IF('9 Mapa Riesgo, Plan Acción'!Q245="","",'9 Mapa Riesgo, Plan Acción'!Q245)</f>
        <v/>
      </c>
      <c r="M244" s="152" t="str">
        <f>+IF('9 Mapa Riesgo, Plan Acción'!R245="","",'9 Mapa Riesgo, Plan Acción'!R245)</f>
        <v/>
      </c>
      <c r="P244" s="55"/>
      <c r="Q244" s="55"/>
      <c r="R244" s="55"/>
      <c r="S244" s="55"/>
      <c r="T244" s="55"/>
      <c r="U244" s="55"/>
    </row>
    <row r="245" spans="1:21" s="56" customFormat="1" x14ac:dyDescent="0.25">
      <c r="A245" s="883"/>
      <c r="B245" s="867"/>
      <c r="C245" s="865"/>
      <c r="D245" s="867"/>
      <c r="E245" s="869"/>
      <c r="F245" s="871"/>
      <c r="G245" s="863"/>
      <c r="H245" s="222" t="str">
        <f>+IF('9 Mapa Riesgo, Plan Acción'!M246="","",'9 Mapa Riesgo, Plan Acción'!M246)</f>
        <v/>
      </c>
      <c r="I245" s="122" t="str">
        <f>+IF('9 Mapa Riesgo, Plan Acción'!N246="","",'9 Mapa Riesgo, Plan Acción'!N246)</f>
        <v/>
      </c>
      <c r="J245" s="151" t="str">
        <f>+IF('9 Mapa Riesgo, Plan Acción'!O246="","",'9 Mapa Riesgo, Plan Acción'!O246)</f>
        <v/>
      </c>
      <c r="K245" s="151" t="str">
        <f>+IF('9 Mapa Riesgo, Plan Acción'!P246="","",'9 Mapa Riesgo, Plan Acción'!P246)</f>
        <v/>
      </c>
      <c r="L245" s="242" t="str">
        <f>+IF('9 Mapa Riesgo, Plan Acción'!Q246="","",'9 Mapa Riesgo, Plan Acción'!Q246)</f>
        <v/>
      </c>
      <c r="M245" s="152" t="str">
        <f>+IF('9 Mapa Riesgo, Plan Acción'!R246="","",'9 Mapa Riesgo, Plan Acción'!R246)</f>
        <v/>
      </c>
      <c r="P245" s="55"/>
      <c r="Q245" s="55"/>
      <c r="R245" s="55"/>
      <c r="S245" s="55"/>
      <c r="T245" s="55"/>
      <c r="U245" s="55"/>
    </row>
    <row r="246" spans="1:21" s="56" customFormat="1" x14ac:dyDescent="0.25">
      <c r="A246" s="883"/>
      <c r="B246" s="867"/>
      <c r="C246" s="865"/>
      <c r="D246" s="867"/>
      <c r="E246" s="869"/>
      <c r="F246" s="871"/>
      <c r="G246" s="863"/>
      <c r="H246" s="222" t="str">
        <f>+IF('9 Mapa Riesgo, Plan Acción'!M247="","",'9 Mapa Riesgo, Plan Acción'!M247)</f>
        <v/>
      </c>
      <c r="I246" s="122" t="str">
        <f>+IF('9 Mapa Riesgo, Plan Acción'!N247="","",'9 Mapa Riesgo, Plan Acción'!N247)</f>
        <v/>
      </c>
      <c r="J246" s="151" t="str">
        <f>+IF('9 Mapa Riesgo, Plan Acción'!O247="","",'9 Mapa Riesgo, Plan Acción'!O247)</f>
        <v/>
      </c>
      <c r="K246" s="151" t="str">
        <f>+IF('9 Mapa Riesgo, Plan Acción'!P247="","",'9 Mapa Riesgo, Plan Acción'!P247)</f>
        <v/>
      </c>
      <c r="L246" s="242" t="str">
        <f>+IF('9 Mapa Riesgo, Plan Acción'!Q247="","",'9 Mapa Riesgo, Plan Acción'!Q247)</f>
        <v/>
      </c>
      <c r="M246" s="152" t="str">
        <f>+IF('9 Mapa Riesgo, Plan Acción'!R247="","",'9 Mapa Riesgo, Plan Acción'!R247)</f>
        <v/>
      </c>
      <c r="P246" s="55"/>
      <c r="Q246" s="55"/>
      <c r="R246" s="55"/>
      <c r="S246" s="55"/>
      <c r="T246" s="55"/>
      <c r="U246" s="55"/>
    </row>
    <row r="247" spans="1:21" s="56" customFormat="1" x14ac:dyDescent="0.25">
      <c r="A247" s="883"/>
      <c r="B247" s="867"/>
      <c r="C247" s="865" t="s">
        <v>249</v>
      </c>
      <c r="D247" s="867" t="str">
        <f>+IF('6 Valoración Control'!G247="","",'6 Valoración Control'!G247)</f>
        <v/>
      </c>
      <c r="E247" s="869"/>
      <c r="F247" s="871"/>
      <c r="G247" s="863"/>
      <c r="H247" s="222" t="str">
        <f>+IF('9 Mapa Riesgo, Plan Acción'!M248="","",'9 Mapa Riesgo, Plan Acción'!M248)</f>
        <v/>
      </c>
      <c r="I247" s="122" t="str">
        <f>+IF('9 Mapa Riesgo, Plan Acción'!N248="","",'9 Mapa Riesgo, Plan Acción'!N248)</f>
        <v/>
      </c>
      <c r="J247" s="151" t="str">
        <f>+IF('9 Mapa Riesgo, Plan Acción'!O248="","",'9 Mapa Riesgo, Plan Acción'!O248)</f>
        <v/>
      </c>
      <c r="K247" s="151" t="str">
        <f>+IF('9 Mapa Riesgo, Plan Acción'!P248="","",'9 Mapa Riesgo, Plan Acción'!P248)</f>
        <v/>
      </c>
      <c r="L247" s="242" t="str">
        <f>+IF('9 Mapa Riesgo, Plan Acción'!Q248="","",'9 Mapa Riesgo, Plan Acción'!Q248)</f>
        <v/>
      </c>
      <c r="M247" s="152" t="str">
        <f>+IF('9 Mapa Riesgo, Plan Acción'!R248="","",'9 Mapa Riesgo, Plan Acción'!R248)</f>
        <v/>
      </c>
      <c r="P247" s="55"/>
      <c r="Q247" s="55"/>
      <c r="R247" s="55"/>
      <c r="S247" s="55"/>
      <c r="T247" s="55"/>
      <c r="U247" s="55"/>
    </row>
    <row r="248" spans="1:21" s="56" customFormat="1" x14ac:dyDescent="0.25">
      <c r="A248" s="883"/>
      <c r="B248" s="867"/>
      <c r="C248" s="865"/>
      <c r="D248" s="867"/>
      <c r="E248" s="869"/>
      <c r="F248" s="871"/>
      <c r="G248" s="863"/>
      <c r="H248" s="222" t="str">
        <f>+IF('9 Mapa Riesgo, Plan Acción'!M249="","",'9 Mapa Riesgo, Plan Acción'!M249)</f>
        <v/>
      </c>
      <c r="I248" s="122" t="str">
        <f>+IF('9 Mapa Riesgo, Plan Acción'!N249="","",'9 Mapa Riesgo, Plan Acción'!N249)</f>
        <v/>
      </c>
      <c r="J248" s="151" t="str">
        <f>+IF('9 Mapa Riesgo, Plan Acción'!O249="","",'9 Mapa Riesgo, Plan Acción'!O249)</f>
        <v/>
      </c>
      <c r="K248" s="151" t="str">
        <f>+IF('9 Mapa Riesgo, Plan Acción'!P249="","",'9 Mapa Riesgo, Plan Acción'!P249)</f>
        <v/>
      </c>
      <c r="L248" s="242" t="str">
        <f>+IF('9 Mapa Riesgo, Plan Acción'!Q249="","",'9 Mapa Riesgo, Plan Acción'!Q249)</f>
        <v/>
      </c>
      <c r="M248" s="152" t="str">
        <f>+IF('9 Mapa Riesgo, Plan Acción'!R249="","",'9 Mapa Riesgo, Plan Acción'!R249)</f>
        <v/>
      </c>
      <c r="P248" s="55"/>
      <c r="Q248" s="55"/>
      <c r="R248" s="55"/>
      <c r="S248" s="55"/>
      <c r="T248" s="55"/>
      <c r="U248" s="55"/>
    </row>
    <row r="249" spans="1:21" s="56" customFormat="1" ht="12.75" thickBot="1" x14ac:dyDescent="0.3">
      <c r="A249" s="884"/>
      <c r="B249" s="881"/>
      <c r="C249" s="880"/>
      <c r="D249" s="881"/>
      <c r="E249" s="874"/>
      <c r="F249" s="875"/>
      <c r="G249" s="885"/>
      <c r="H249" s="223" t="str">
        <f>+IF('9 Mapa Riesgo, Plan Acción'!M250="","",'9 Mapa Riesgo, Plan Acción'!M250)</f>
        <v/>
      </c>
      <c r="I249" s="124" t="str">
        <f>+IF('9 Mapa Riesgo, Plan Acción'!N250="","",'9 Mapa Riesgo, Plan Acción'!N250)</f>
        <v/>
      </c>
      <c r="J249" s="229" t="str">
        <f>+IF('9 Mapa Riesgo, Plan Acción'!O250="","",'9 Mapa Riesgo, Plan Acción'!O250)</f>
        <v/>
      </c>
      <c r="K249" s="229" t="str">
        <f>+IF('9 Mapa Riesgo, Plan Acción'!P250="","",'9 Mapa Riesgo, Plan Acción'!P250)</f>
        <v/>
      </c>
      <c r="L249" s="243" t="str">
        <f>+IF('9 Mapa Riesgo, Plan Acción'!Q250="","",'9 Mapa Riesgo, Plan Acción'!Q250)</f>
        <v/>
      </c>
      <c r="M249" s="153" t="str">
        <f>+IF('9 Mapa Riesgo, Plan Acción'!R250="","",'9 Mapa Riesgo, Plan Acción'!R250)</f>
        <v/>
      </c>
      <c r="P249" s="55"/>
      <c r="Q249" s="55"/>
      <c r="R249" s="55"/>
      <c r="S249" s="55"/>
      <c r="T249" s="55"/>
      <c r="U249" s="55"/>
    </row>
    <row r="250" spans="1:21" s="56" customFormat="1" x14ac:dyDescent="0.25">
      <c r="A250" s="882" t="str">
        <f>'2 Contexto e Identificación'!$A$26</f>
        <v>R15</v>
      </c>
      <c r="B250" s="866" t="str">
        <f>+'2 Contexto e Identificación'!$E$26</f>
        <v xml:space="preserve">  </v>
      </c>
      <c r="C250" s="864" t="s">
        <v>242</v>
      </c>
      <c r="D250" s="866" t="str">
        <f>+IF('6 Valoración Control'!G250="","",'6 Valoración Control'!G250)</f>
        <v/>
      </c>
      <c r="E250" s="868" t="str">
        <f>+'7 Mapa Calor Residual'!$C$25</f>
        <v/>
      </c>
      <c r="F250" s="870">
        <f>+'7 Mapa Calor Residual'!$D$25</f>
        <v>0</v>
      </c>
      <c r="G250" s="862">
        <f>+'7 Mapa Calor Residual'!$E$25</f>
        <v>0</v>
      </c>
      <c r="H250" s="224" t="str">
        <f>+IF('9 Mapa Riesgo, Plan Acción'!M251="","",'9 Mapa Riesgo, Plan Acción'!M251)</f>
        <v/>
      </c>
      <c r="I250" s="120" t="str">
        <f>+IF('9 Mapa Riesgo, Plan Acción'!N251="","",'9 Mapa Riesgo, Plan Acción'!N251)</f>
        <v/>
      </c>
      <c r="J250" s="227" t="str">
        <f>+IF('9 Mapa Riesgo, Plan Acción'!O251="","",'9 Mapa Riesgo, Plan Acción'!O251)</f>
        <v/>
      </c>
      <c r="K250" s="227" t="str">
        <f>+IF('9 Mapa Riesgo, Plan Acción'!P251="","",'9 Mapa Riesgo, Plan Acción'!P251)</f>
        <v/>
      </c>
      <c r="L250" s="244" t="str">
        <f>+IF('9 Mapa Riesgo, Plan Acción'!Q251="","",'9 Mapa Riesgo, Plan Acción'!Q251)</f>
        <v/>
      </c>
      <c r="M250" s="142" t="str">
        <f>+IF('9 Mapa Riesgo, Plan Acción'!R251="","",'9 Mapa Riesgo, Plan Acción'!R251)</f>
        <v/>
      </c>
      <c r="P250" s="55"/>
      <c r="Q250" s="55"/>
      <c r="R250" s="55"/>
      <c r="S250" s="55"/>
      <c r="T250" s="55"/>
      <c r="U250" s="55"/>
    </row>
    <row r="251" spans="1:21" s="56" customFormat="1" x14ac:dyDescent="0.25">
      <c r="A251" s="883"/>
      <c r="B251" s="867"/>
      <c r="C251" s="865"/>
      <c r="D251" s="867"/>
      <c r="E251" s="869"/>
      <c r="F251" s="871"/>
      <c r="G251" s="863"/>
      <c r="H251" s="222" t="str">
        <f>+IF('9 Mapa Riesgo, Plan Acción'!M252="","",'9 Mapa Riesgo, Plan Acción'!M252)</f>
        <v/>
      </c>
      <c r="I251" s="122" t="str">
        <f>+IF('9 Mapa Riesgo, Plan Acción'!N252="","",'9 Mapa Riesgo, Plan Acción'!N252)</f>
        <v/>
      </c>
      <c r="J251" s="151" t="str">
        <f>+IF('9 Mapa Riesgo, Plan Acción'!O252="","",'9 Mapa Riesgo, Plan Acción'!O252)</f>
        <v/>
      </c>
      <c r="K251" s="151" t="str">
        <f>+IF('9 Mapa Riesgo, Plan Acción'!P252="","",'9 Mapa Riesgo, Plan Acción'!P252)</f>
        <v/>
      </c>
      <c r="L251" s="242" t="str">
        <f>+IF('9 Mapa Riesgo, Plan Acción'!Q252="","",'9 Mapa Riesgo, Plan Acción'!Q252)</f>
        <v/>
      </c>
      <c r="M251" s="152" t="str">
        <f>+IF('9 Mapa Riesgo, Plan Acción'!R252="","",'9 Mapa Riesgo, Plan Acción'!R252)</f>
        <v/>
      </c>
      <c r="P251" s="55"/>
      <c r="Q251" s="55"/>
      <c r="R251" s="55"/>
      <c r="S251" s="55"/>
      <c r="T251" s="55"/>
      <c r="U251" s="55"/>
    </row>
    <row r="252" spans="1:21" s="56" customFormat="1" x14ac:dyDescent="0.25">
      <c r="A252" s="883"/>
      <c r="B252" s="867"/>
      <c r="C252" s="865"/>
      <c r="D252" s="867"/>
      <c r="E252" s="869"/>
      <c r="F252" s="871"/>
      <c r="G252" s="863"/>
      <c r="H252" s="222" t="str">
        <f>+IF('9 Mapa Riesgo, Plan Acción'!M253="","",'9 Mapa Riesgo, Plan Acción'!M253)</f>
        <v/>
      </c>
      <c r="I252" s="122" t="str">
        <f>+IF('9 Mapa Riesgo, Plan Acción'!N253="","",'9 Mapa Riesgo, Plan Acción'!N253)</f>
        <v/>
      </c>
      <c r="J252" s="151" t="str">
        <f>+IF('9 Mapa Riesgo, Plan Acción'!O253="","",'9 Mapa Riesgo, Plan Acción'!O253)</f>
        <v/>
      </c>
      <c r="K252" s="151" t="str">
        <f>+IF('9 Mapa Riesgo, Plan Acción'!P253="","",'9 Mapa Riesgo, Plan Acción'!P253)</f>
        <v/>
      </c>
      <c r="L252" s="242" t="str">
        <f>+IF('9 Mapa Riesgo, Plan Acción'!Q253="","",'9 Mapa Riesgo, Plan Acción'!Q253)</f>
        <v/>
      </c>
      <c r="M252" s="152" t="str">
        <f>+IF('9 Mapa Riesgo, Plan Acción'!R253="","",'9 Mapa Riesgo, Plan Acción'!R253)</f>
        <v/>
      </c>
      <c r="P252" s="55"/>
      <c r="Q252" s="55"/>
      <c r="R252" s="55"/>
      <c r="S252" s="55"/>
      <c r="T252" s="55"/>
      <c r="U252" s="55"/>
    </row>
    <row r="253" spans="1:21" s="56" customFormat="1" x14ac:dyDescent="0.25">
      <c r="A253" s="883"/>
      <c r="B253" s="867"/>
      <c r="C253" s="865" t="s">
        <v>246</v>
      </c>
      <c r="D253" s="867" t="str">
        <f>+IF('6 Valoración Control'!G253="","",'6 Valoración Control'!G253)</f>
        <v/>
      </c>
      <c r="E253" s="869"/>
      <c r="F253" s="871"/>
      <c r="G253" s="863"/>
      <c r="H253" s="222" t="str">
        <f>+IF('9 Mapa Riesgo, Plan Acción'!M254="","",'9 Mapa Riesgo, Plan Acción'!M254)</f>
        <v/>
      </c>
      <c r="I253" s="122" t="str">
        <f>+IF('9 Mapa Riesgo, Plan Acción'!N254="","",'9 Mapa Riesgo, Plan Acción'!N254)</f>
        <v/>
      </c>
      <c r="J253" s="151" t="str">
        <f>+IF('9 Mapa Riesgo, Plan Acción'!O254="","",'9 Mapa Riesgo, Plan Acción'!O254)</f>
        <v/>
      </c>
      <c r="K253" s="151" t="str">
        <f>+IF('9 Mapa Riesgo, Plan Acción'!P254="","",'9 Mapa Riesgo, Plan Acción'!P254)</f>
        <v/>
      </c>
      <c r="L253" s="242" t="str">
        <f>+IF('9 Mapa Riesgo, Plan Acción'!Q254="","",'9 Mapa Riesgo, Plan Acción'!Q254)</f>
        <v/>
      </c>
      <c r="M253" s="152" t="str">
        <f>+IF('9 Mapa Riesgo, Plan Acción'!R254="","",'9 Mapa Riesgo, Plan Acción'!R254)</f>
        <v/>
      </c>
      <c r="P253" s="55"/>
      <c r="Q253" s="55"/>
      <c r="R253" s="55"/>
      <c r="S253" s="55"/>
      <c r="T253" s="55"/>
      <c r="U253" s="55"/>
    </row>
    <row r="254" spans="1:21" s="56" customFormat="1" x14ac:dyDescent="0.25">
      <c r="A254" s="883"/>
      <c r="B254" s="867"/>
      <c r="C254" s="865"/>
      <c r="D254" s="867"/>
      <c r="E254" s="869"/>
      <c r="F254" s="871"/>
      <c r="G254" s="863"/>
      <c r="H254" s="222" t="str">
        <f>+IF('9 Mapa Riesgo, Plan Acción'!M255="","",'9 Mapa Riesgo, Plan Acción'!M255)</f>
        <v/>
      </c>
      <c r="I254" s="122" t="str">
        <f>+IF('9 Mapa Riesgo, Plan Acción'!N255="","",'9 Mapa Riesgo, Plan Acción'!N255)</f>
        <v/>
      </c>
      <c r="J254" s="151" t="str">
        <f>+IF('9 Mapa Riesgo, Plan Acción'!O255="","",'9 Mapa Riesgo, Plan Acción'!O255)</f>
        <v/>
      </c>
      <c r="K254" s="151" t="str">
        <f>+IF('9 Mapa Riesgo, Plan Acción'!P255="","",'9 Mapa Riesgo, Plan Acción'!P255)</f>
        <v/>
      </c>
      <c r="L254" s="242" t="str">
        <f>+IF('9 Mapa Riesgo, Plan Acción'!Q255="","",'9 Mapa Riesgo, Plan Acción'!Q255)</f>
        <v/>
      </c>
      <c r="M254" s="152" t="str">
        <f>+IF('9 Mapa Riesgo, Plan Acción'!R255="","",'9 Mapa Riesgo, Plan Acción'!R255)</f>
        <v/>
      </c>
      <c r="P254" s="55"/>
      <c r="Q254" s="55"/>
      <c r="R254" s="55"/>
      <c r="S254" s="55"/>
      <c r="T254" s="55"/>
      <c r="U254" s="55"/>
    </row>
    <row r="255" spans="1:21" s="56" customFormat="1" x14ac:dyDescent="0.25">
      <c r="A255" s="883"/>
      <c r="B255" s="867"/>
      <c r="C255" s="865"/>
      <c r="D255" s="867"/>
      <c r="E255" s="869"/>
      <c r="F255" s="871"/>
      <c r="G255" s="863"/>
      <c r="H255" s="222" t="str">
        <f>+IF('9 Mapa Riesgo, Plan Acción'!M256="","",'9 Mapa Riesgo, Plan Acción'!M256)</f>
        <v/>
      </c>
      <c r="I255" s="122" t="str">
        <f>+IF('9 Mapa Riesgo, Plan Acción'!N256="","",'9 Mapa Riesgo, Plan Acción'!N256)</f>
        <v/>
      </c>
      <c r="J255" s="151" t="str">
        <f>+IF('9 Mapa Riesgo, Plan Acción'!O256="","",'9 Mapa Riesgo, Plan Acción'!O256)</f>
        <v/>
      </c>
      <c r="K255" s="151" t="str">
        <f>+IF('9 Mapa Riesgo, Plan Acción'!P256="","",'9 Mapa Riesgo, Plan Acción'!P256)</f>
        <v/>
      </c>
      <c r="L255" s="242" t="str">
        <f>+IF('9 Mapa Riesgo, Plan Acción'!Q256="","",'9 Mapa Riesgo, Plan Acción'!Q256)</f>
        <v/>
      </c>
      <c r="M255" s="152" t="str">
        <f>+IF('9 Mapa Riesgo, Plan Acción'!R256="","",'9 Mapa Riesgo, Plan Acción'!R256)</f>
        <v/>
      </c>
      <c r="P255" s="55"/>
      <c r="Q255" s="55"/>
      <c r="R255" s="55"/>
      <c r="S255" s="55"/>
      <c r="T255" s="55"/>
      <c r="U255" s="55"/>
    </row>
    <row r="256" spans="1:21" s="56" customFormat="1" x14ac:dyDescent="0.25">
      <c r="A256" s="883"/>
      <c r="B256" s="867"/>
      <c r="C256" s="865" t="s">
        <v>247</v>
      </c>
      <c r="D256" s="867" t="str">
        <f>+IF('6 Valoración Control'!G256="","",'6 Valoración Control'!G256)</f>
        <v/>
      </c>
      <c r="E256" s="869"/>
      <c r="F256" s="871"/>
      <c r="G256" s="863"/>
      <c r="H256" s="222" t="str">
        <f>+IF('9 Mapa Riesgo, Plan Acción'!M257="","",'9 Mapa Riesgo, Plan Acción'!M257)</f>
        <v/>
      </c>
      <c r="I256" s="122" t="str">
        <f>+IF('9 Mapa Riesgo, Plan Acción'!N257="","",'9 Mapa Riesgo, Plan Acción'!N257)</f>
        <v/>
      </c>
      <c r="J256" s="151" t="str">
        <f>+IF('9 Mapa Riesgo, Plan Acción'!O257="","",'9 Mapa Riesgo, Plan Acción'!O257)</f>
        <v/>
      </c>
      <c r="K256" s="151" t="str">
        <f>+IF('9 Mapa Riesgo, Plan Acción'!P257="","",'9 Mapa Riesgo, Plan Acción'!P257)</f>
        <v/>
      </c>
      <c r="L256" s="242" t="str">
        <f>+IF('9 Mapa Riesgo, Plan Acción'!Q257="","",'9 Mapa Riesgo, Plan Acción'!Q257)</f>
        <v/>
      </c>
      <c r="M256" s="152" t="str">
        <f>+IF('9 Mapa Riesgo, Plan Acción'!R257="","",'9 Mapa Riesgo, Plan Acción'!R257)</f>
        <v/>
      </c>
      <c r="P256" s="55"/>
      <c r="Q256" s="55"/>
      <c r="R256" s="55"/>
      <c r="S256" s="55"/>
      <c r="T256" s="55"/>
      <c r="U256" s="55"/>
    </row>
    <row r="257" spans="1:21" s="56" customFormat="1" x14ac:dyDescent="0.25">
      <c r="A257" s="883"/>
      <c r="B257" s="867"/>
      <c r="C257" s="865"/>
      <c r="D257" s="867"/>
      <c r="E257" s="869"/>
      <c r="F257" s="871"/>
      <c r="G257" s="863"/>
      <c r="H257" s="222" t="str">
        <f>+IF('9 Mapa Riesgo, Plan Acción'!M258="","",'9 Mapa Riesgo, Plan Acción'!M258)</f>
        <v/>
      </c>
      <c r="I257" s="122" t="str">
        <f>+IF('9 Mapa Riesgo, Plan Acción'!N258="","",'9 Mapa Riesgo, Plan Acción'!N258)</f>
        <v/>
      </c>
      <c r="J257" s="151" t="str">
        <f>+IF('9 Mapa Riesgo, Plan Acción'!O258="","",'9 Mapa Riesgo, Plan Acción'!O258)</f>
        <v/>
      </c>
      <c r="K257" s="151" t="str">
        <f>+IF('9 Mapa Riesgo, Plan Acción'!P258="","",'9 Mapa Riesgo, Plan Acción'!P258)</f>
        <v/>
      </c>
      <c r="L257" s="242" t="str">
        <f>+IF('9 Mapa Riesgo, Plan Acción'!Q258="","",'9 Mapa Riesgo, Plan Acción'!Q258)</f>
        <v/>
      </c>
      <c r="M257" s="152" t="str">
        <f>+IF('9 Mapa Riesgo, Plan Acción'!R258="","",'9 Mapa Riesgo, Plan Acción'!R258)</f>
        <v/>
      </c>
      <c r="P257" s="55"/>
      <c r="Q257" s="55"/>
      <c r="R257" s="55"/>
      <c r="S257" s="55"/>
      <c r="T257" s="55"/>
      <c r="U257" s="55"/>
    </row>
    <row r="258" spans="1:21" s="56" customFormat="1" x14ac:dyDescent="0.25">
      <c r="A258" s="883"/>
      <c r="B258" s="867"/>
      <c r="C258" s="865"/>
      <c r="D258" s="867"/>
      <c r="E258" s="869"/>
      <c r="F258" s="871"/>
      <c r="G258" s="863"/>
      <c r="H258" s="222" t="str">
        <f>+IF('9 Mapa Riesgo, Plan Acción'!M259="","",'9 Mapa Riesgo, Plan Acción'!M259)</f>
        <v/>
      </c>
      <c r="I258" s="122" t="str">
        <f>+IF('9 Mapa Riesgo, Plan Acción'!N259="","",'9 Mapa Riesgo, Plan Acción'!N259)</f>
        <v/>
      </c>
      <c r="J258" s="151" t="str">
        <f>+IF('9 Mapa Riesgo, Plan Acción'!O259="","",'9 Mapa Riesgo, Plan Acción'!O259)</f>
        <v/>
      </c>
      <c r="K258" s="151" t="str">
        <f>+IF('9 Mapa Riesgo, Plan Acción'!P259="","",'9 Mapa Riesgo, Plan Acción'!P259)</f>
        <v/>
      </c>
      <c r="L258" s="242" t="str">
        <f>+IF('9 Mapa Riesgo, Plan Acción'!Q259="","",'9 Mapa Riesgo, Plan Acción'!Q259)</f>
        <v/>
      </c>
      <c r="M258" s="152" t="str">
        <f>+IF('9 Mapa Riesgo, Plan Acción'!R259="","",'9 Mapa Riesgo, Plan Acción'!R259)</f>
        <v/>
      </c>
      <c r="P258" s="55"/>
      <c r="Q258" s="55"/>
      <c r="R258" s="55"/>
      <c r="S258" s="55"/>
      <c r="T258" s="55"/>
      <c r="U258" s="55"/>
    </row>
    <row r="259" spans="1:21" s="56" customFormat="1" x14ac:dyDescent="0.25">
      <c r="A259" s="883"/>
      <c r="B259" s="867"/>
      <c r="C259" s="865" t="s">
        <v>248</v>
      </c>
      <c r="D259" s="867" t="str">
        <f>+IF('6 Valoración Control'!G259="","",'6 Valoración Control'!G259)</f>
        <v/>
      </c>
      <c r="E259" s="869"/>
      <c r="F259" s="871"/>
      <c r="G259" s="863"/>
      <c r="H259" s="222" t="str">
        <f>+IF('9 Mapa Riesgo, Plan Acción'!M260="","",'9 Mapa Riesgo, Plan Acción'!M260)</f>
        <v/>
      </c>
      <c r="I259" s="122" t="str">
        <f>+IF('9 Mapa Riesgo, Plan Acción'!N260="","",'9 Mapa Riesgo, Plan Acción'!N260)</f>
        <v/>
      </c>
      <c r="J259" s="151" t="str">
        <f>+IF('9 Mapa Riesgo, Plan Acción'!O260="","",'9 Mapa Riesgo, Plan Acción'!O260)</f>
        <v/>
      </c>
      <c r="K259" s="151" t="str">
        <f>+IF('9 Mapa Riesgo, Plan Acción'!P260="","",'9 Mapa Riesgo, Plan Acción'!P260)</f>
        <v/>
      </c>
      <c r="L259" s="242" t="str">
        <f>+IF('9 Mapa Riesgo, Plan Acción'!Q260="","",'9 Mapa Riesgo, Plan Acción'!Q260)</f>
        <v/>
      </c>
      <c r="M259" s="152" t="str">
        <f>+IF('9 Mapa Riesgo, Plan Acción'!R260="","",'9 Mapa Riesgo, Plan Acción'!R260)</f>
        <v/>
      </c>
      <c r="P259" s="55"/>
      <c r="Q259" s="55"/>
      <c r="R259" s="55"/>
      <c r="S259" s="55"/>
      <c r="T259" s="55"/>
      <c r="U259" s="55"/>
    </row>
    <row r="260" spans="1:21" s="56" customFormat="1" x14ac:dyDescent="0.25">
      <c r="A260" s="883"/>
      <c r="B260" s="867"/>
      <c r="C260" s="865"/>
      <c r="D260" s="867"/>
      <c r="E260" s="869"/>
      <c r="F260" s="871"/>
      <c r="G260" s="863"/>
      <c r="H260" s="222" t="str">
        <f>+IF('9 Mapa Riesgo, Plan Acción'!M261="","",'9 Mapa Riesgo, Plan Acción'!M261)</f>
        <v/>
      </c>
      <c r="I260" s="122" t="str">
        <f>+IF('9 Mapa Riesgo, Plan Acción'!N261="","",'9 Mapa Riesgo, Plan Acción'!N261)</f>
        <v/>
      </c>
      <c r="J260" s="151" t="str">
        <f>+IF('9 Mapa Riesgo, Plan Acción'!O261="","",'9 Mapa Riesgo, Plan Acción'!O261)</f>
        <v/>
      </c>
      <c r="K260" s="151" t="str">
        <f>+IF('9 Mapa Riesgo, Plan Acción'!P261="","",'9 Mapa Riesgo, Plan Acción'!P261)</f>
        <v/>
      </c>
      <c r="L260" s="242" t="str">
        <f>+IF('9 Mapa Riesgo, Plan Acción'!Q261="","",'9 Mapa Riesgo, Plan Acción'!Q261)</f>
        <v/>
      </c>
      <c r="M260" s="152" t="str">
        <f>+IF('9 Mapa Riesgo, Plan Acción'!R261="","",'9 Mapa Riesgo, Plan Acción'!R261)</f>
        <v/>
      </c>
      <c r="P260" s="55"/>
      <c r="Q260" s="55"/>
      <c r="R260" s="55"/>
      <c r="S260" s="55"/>
      <c r="T260" s="55"/>
      <c r="U260" s="55"/>
    </row>
    <row r="261" spans="1:21" s="56" customFormat="1" x14ac:dyDescent="0.25">
      <c r="A261" s="883"/>
      <c r="B261" s="867"/>
      <c r="C261" s="865"/>
      <c r="D261" s="867"/>
      <c r="E261" s="869"/>
      <c r="F261" s="871"/>
      <c r="G261" s="863"/>
      <c r="H261" s="222" t="str">
        <f>+IF('9 Mapa Riesgo, Plan Acción'!M262="","",'9 Mapa Riesgo, Plan Acción'!M262)</f>
        <v/>
      </c>
      <c r="I261" s="122" t="str">
        <f>+IF('9 Mapa Riesgo, Plan Acción'!N262="","",'9 Mapa Riesgo, Plan Acción'!N262)</f>
        <v/>
      </c>
      <c r="J261" s="151" t="str">
        <f>+IF('9 Mapa Riesgo, Plan Acción'!O262="","",'9 Mapa Riesgo, Plan Acción'!O262)</f>
        <v/>
      </c>
      <c r="K261" s="151" t="str">
        <f>+IF('9 Mapa Riesgo, Plan Acción'!P262="","",'9 Mapa Riesgo, Plan Acción'!P262)</f>
        <v/>
      </c>
      <c r="L261" s="242" t="str">
        <f>+IF('9 Mapa Riesgo, Plan Acción'!Q262="","",'9 Mapa Riesgo, Plan Acción'!Q262)</f>
        <v/>
      </c>
      <c r="M261" s="152" t="str">
        <f>+IF('9 Mapa Riesgo, Plan Acción'!R262="","",'9 Mapa Riesgo, Plan Acción'!R262)</f>
        <v/>
      </c>
      <c r="P261" s="55"/>
      <c r="Q261" s="55"/>
      <c r="R261" s="55"/>
      <c r="S261" s="55"/>
      <c r="T261" s="55"/>
      <c r="U261" s="55"/>
    </row>
    <row r="262" spans="1:21" s="56" customFormat="1" x14ac:dyDescent="0.25">
      <c r="A262" s="883"/>
      <c r="B262" s="867"/>
      <c r="C262" s="865" t="s">
        <v>249</v>
      </c>
      <c r="D262" s="867" t="str">
        <f>+IF('6 Valoración Control'!G262="","",'6 Valoración Control'!G262)</f>
        <v/>
      </c>
      <c r="E262" s="869"/>
      <c r="F262" s="871"/>
      <c r="G262" s="863"/>
      <c r="H262" s="222" t="str">
        <f>+IF('9 Mapa Riesgo, Plan Acción'!M263="","",'9 Mapa Riesgo, Plan Acción'!M263)</f>
        <v/>
      </c>
      <c r="I262" s="122" t="str">
        <f>+IF('9 Mapa Riesgo, Plan Acción'!N263="","",'9 Mapa Riesgo, Plan Acción'!N263)</f>
        <v/>
      </c>
      <c r="J262" s="151" t="str">
        <f>+IF('9 Mapa Riesgo, Plan Acción'!O263="","",'9 Mapa Riesgo, Plan Acción'!O263)</f>
        <v/>
      </c>
      <c r="K262" s="151" t="str">
        <f>+IF('9 Mapa Riesgo, Plan Acción'!P263="","",'9 Mapa Riesgo, Plan Acción'!P263)</f>
        <v/>
      </c>
      <c r="L262" s="242" t="str">
        <f>+IF('9 Mapa Riesgo, Plan Acción'!Q263="","",'9 Mapa Riesgo, Plan Acción'!Q263)</f>
        <v/>
      </c>
      <c r="M262" s="152" t="str">
        <f>+IF('9 Mapa Riesgo, Plan Acción'!R263="","",'9 Mapa Riesgo, Plan Acción'!R263)</f>
        <v/>
      </c>
      <c r="P262" s="55"/>
      <c r="Q262" s="55"/>
      <c r="R262" s="55"/>
      <c r="S262" s="55"/>
      <c r="T262" s="55"/>
      <c r="U262" s="55"/>
    </row>
    <row r="263" spans="1:21" s="56" customFormat="1" x14ac:dyDescent="0.25">
      <c r="A263" s="883"/>
      <c r="B263" s="867"/>
      <c r="C263" s="865"/>
      <c r="D263" s="867"/>
      <c r="E263" s="869"/>
      <c r="F263" s="871"/>
      <c r="G263" s="863"/>
      <c r="H263" s="222" t="str">
        <f>+IF('9 Mapa Riesgo, Plan Acción'!M264="","",'9 Mapa Riesgo, Plan Acción'!M264)</f>
        <v/>
      </c>
      <c r="I263" s="122" t="str">
        <f>+IF('9 Mapa Riesgo, Plan Acción'!N264="","",'9 Mapa Riesgo, Plan Acción'!N264)</f>
        <v/>
      </c>
      <c r="J263" s="151" t="str">
        <f>+IF('9 Mapa Riesgo, Plan Acción'!O264="","",'9 Mapa Riesgo, Plan Acción'!O264)</f>
        <v/>
      </c>
      <c r="K263" s="151" t="str">
        <f>+IF('9 Mapa Riesgo, Plan Acción'!P264="","",'9 Mapa Riesgo, Plan Acción'!P264)</f>
        <v/>
      </c>
      <c r="L263" s="242" t="str">
        <f>+IF('9 Mapa Riesgo, Plan Acción'!Q264="","",'9 Mapa Riesgo, Plan Acción'!Q264)</f>
        <v/>
      </c>
      <c r="M263" s="152" t="str">
        <f>+IF('9 Mapa Riesgo, Plan Acción'!R264="","",'9 Mapa Riesgo, Plan Acción'!R264)</f>
        <v/>
      </c>
      <c r="P263" s="55"/>
      <c r="Q263" s="55"/>
      <c r="R263" s="55"/>
      <c r="S263" s="55"/>
      <c r="T263" s="55"/>
      <c r="U263" s="55"/>
    </row>
    <row r="264" spans="1:21" s="56" customFormat="1" ht="12.75" thickBot="1" x14ac:dyDescent="0.3">
      <c r="A264" s="884"/>
      <c r="B264" s="881"/>
      <c r="C264" s="880"/>
      <c r="D264" s="881"/>
      <c r="E264" s="874"/>
      <c r="F264" s="875"/>
      <c r="G264" s="885"/>
      <c r="H264" s="223" t="str">
        <f>+IF('9 Mapa Riesgo, Plan Acción'!M265="","",'9 Mapa Riesgo, Plan Acción'!M265)</f>
        <v/>
      </c>
      <c r="I264" s="124" t="str">
        <f>+IF('9 Mapa Riesgo, Plan Acción'!N265="","",'9 Mapa Riesgo, Plan Acción'!N265)</f>
        <v/>
      </c>
      <c r="J264" s="229" t="str">
        <f>+IF('9 Mapa Riesgo, Plan Acción'!O265="","",'9 Mapa Riesgo, Plan Acción'!O265)</f>
        <v/>
      </c>
      <c r="K264" s="229" t="str">
        <f>+IF('9 Mapa Riesgo, Plan Acción'!P265="","",'9 Mapa Riesgo, Plan Acción'!P265)</f>
        <v/>
      </c>
      <c r="L264" s="243" t="str">
        <f>+IF('9 Mapa Riesgo, Plan Acción'!Q265="","",'9 Mapa Riesgo, Plan Acción'!Q265)</f>
        <v/>
      </c>
      <c r="M264" s="153" t="str">
        <f>+IF('9 Mapa Riesgo, Plan Acción'!R265="","",'9 Mapa Riesgo, Plan Acción'!R265)</f>
        <v/>
      </c>
      <c r="P264" s="55"/>
      <c r="Q264" s="55"/>
      <c r="R264" s="55"/>
      <c r="S264" s="55"/>
      <c r="T264" s="55"/>
      <c r="U264" s="55"/>
    </row>
    <row r="265" spans="1:21" s="56" customFormat="1" x14ac:dyDescent="0.25">
      <c r="A265" s="882" t="str">
        <f>'2 Contexto e Identificación'!$A$27</f>
        <v>R16</v>
      </c>
      <c r="B265" s="866" t="str">
        <f>+'2 Contexto e Identificación'!$E$27</f>
        <v xml:space="preserve">  </v>
      </c>
      <c r="C265" s="864" t="s">
        <v>242</v>
      </c>
      <c r="D265" s="866" t="str">
        <f>+IF('6 Valoración Control'!G265="","",'6 Valoración Control'!G265)</f>
        <v/>
      </c>
      <c r="E265" s="868" t="str">
        <f>+'7 Mapa Calor Residual'!$C$26</f>
        <v/>
      </c>
      <c r="F265" s="870">
        <f>+'7 Mapa Calor Residual'!$D$26</f>
        <v>0</v>
      </c>
      <c r="G265" s="862">
        <f>+'7 Mapa Calor Residual'!$E$26</f>
        <v>0</v>
      </c>
      <c r="H265" s="224" t="str">
        <f>+IF('9 Mapa Riesgo, Plan Acción'!M266="","",'9 Mapa Riesgo, Plan Acción'!M266)</f>
        <v/>
      </c>
      <c r="I265" s="120" t="str">
        <f>+IF('9 Mapa Riesgo, Plan Acción'!N266="","",'9 Mapa Riesgo, Plan Acción'!N266)</f>
        <v/>
      </c>
      <c r="J265" s="227" t="str">
        <f>+IF('9 Mapa Riesgo, Plan Acción'!O266="","",'9 Mapa Riesgo, Plan Acción'!O266)</f>
        <v/>
      </c>
      <c r="K265" s="227" t="str">
        <f>+IF('9 Mapa Riesgo, Plan Acción'!P266="","",'9 Mapa Riesgo, Plan Acción'!P266)</f>
        <v/>
      </c>
      <c r="L265" s="244" t="str">
        <f>+IF('9 Mapa Riesgo, Plan Acción'!Q266="","",'9 Mapa Riesgo, Plan Acción'!Q266)</f>
        <v/>
      </c>
      <c r="M265" s="142" t="str">
        <f>+IF('9 Mapa Riesgo, Plan Acción'!R266="","",'9 Mapa Riesgo, Plan Acción'!R266)</f>
        <v/>
      </c>
      <c r="P265" s="55"/>
      <c r="Q265" s="55"/>
      <c r="R265" s="55"/>
      <c r="S265" s="55"/>
      <c r="T265" s="55"/>
      <c r="U265" s="55"/>
    </row>
    <row r="266" spans="1:21" s="56" customFormat="1" x14ac:dyDescent="0.25">
      <c r="A266" s="883"/>
      <c r="B266" s="867"/>
      <c r="C266" s="865"/>
      <c r="D266" s="867"/>
      <c r="E266" s="869"/>
      <c r="F266" s="871"/>
      <c r="G266" s="863"/>
      <c r="H266" s="222" t="str">
        <f>+IF('9 Mapa Riesgo, Plan Acción'!M267="","",'9 Mapa Riesgo, Plan Acción'!M267)</f>
        <v/>
      </c>
      <c r="I266" s="122" t="str">
        <f>+IF('9 Mapa Riesgo, Plan Acción'!N267="","",'9 Mapa Riesgo, Plan Acción'!N267)</f>
        <v/>
      </c>
      <c r="J266" s="151" t="str">
        <f>+IF('9 Mapa Riesgo, Plan Acción'!O267="","",'9 Mapa Riesgo, Plan Acción'!O267)</f>
        <v/>
      </c>
      <c r="K266" s="151" t="str">
        <f>+IF('9 Mapa Riesgo, Plan Acción'!P267="","",'9 Mapa Riesgo, Plan Acción'!P267)</f>
        <v/>
      </c>
      <c r="L266" s="242" t="str">
        <f>+IF('9 Mapa Riesgo, Plan Acción'!Q267="","",'9 Mapa Riesgo, Plan Acción'!Q267)</f>
        <v/>
      </c>
      <c r="M266" s="152" t="str">
        <f>+IF('9 Mapa Riesgo, Plan Acción'!R267="","",'9 Mapa Riesgo, Plan Acción'!R267)</f>
        <v/>
      </c>
      <c r="P266" s="55"/>
      <c r="Q266" s="55"/>
      <c r="R266" s="55"/>
      <c r="S266" s="55"/>
      <c r="T266" s="55"/>
      <c r="U266" s="55"/>
    </row>
    <row r="267" spans="1:21" s="56" customFormat="1" x14ac:dyDescent="0.25">
      <c r="A267" s="883"/>
      <c r="B267" s="867"/>
      <c r="C267" s="865"/>
      <c r="D267" s="867"/>
      <c r="E267" s="869"/>
      <c r="F267" s="871"/>
      <c r="G267" s="863"/>
      <c r="H267" s="222" t="str">
        <f>+IF('9 Mapa Riesgo, Plan Acción'!M268="","",'9 Mapa Riesgo, Plan Acción'!M268)</f>
        <v/>
      </c>
      <c r="I267" s="122" t="str">
        <f>+IF('9 Mapa Riesgo, Plan Acción'!N268="","",'9 Mapa Riesgo, Plan Acción'!N268)</f>
        <v/>
      </c>
      <c r="J267" s="151" t="str">
        <f>+IF('9 Mapa Riesgo, Plan Acción'!O268="","",'9 Mapa Riesgo, Plan Acción'!O268)</f>
        <v/>
      </c>
      <c r="K267" s="151" t="str">
        <f>+IF('9 Mapa Riesgo, Plan Acción'!P268="","",'9 Mapa Riesgo, Plan Acción'!P268)</f>
        <v/>
      </c>
      <c r="L267" s="242" t="str">
        <f>+IF('9 Mapa Riesgo, Plan Acción'!Q268="","",'9 Mapa Riesgo, Plan Acción'!Q268)</f>
        <v/>
      </c>
      <c r="M267" s="152" t="str">
        <f>+IF('9 Mapa Riesgo, Plan Acción'!R268="","",'9 Mapa Riesgo, Plan Acción'!R268)</f>
        <v/>
      </c>
      <c r="P267" s="55"/>
      <c r="Q267" s="55"/>
      <c r="R267" s="55"/>
      <c r="S267" s="55"/>
      <c r="T267" s="55"/>
      <c r="U267" s="55"/>
    </row>
    <row r="268" spans="1:21" s="56" customFormat="1" x14ac:dyDescent="0.25">
      <c r="A268" s="883"/>
      <c r="B268" s="867"/>
      <c r="C268" s="865" t="s">
        <v>246</v>
      </c>
      <c r="D268" s="867" t="str">
        <f>+IF('6 Valoración Control'!G268="","",'6 Valoración Control'!G268)</f>
        <v/>
      </c>
      <c r="E268" s="869"/>
      <c r="F268" s="871"/>
      <c r="G268" s="863"/>
      <c r="H268" s="222" t="str">
        <f>+IF('9 Mapa Riesgo, Plan Acción'!M269="","",'9 Mapa Riesgo, Plan Acción'!M269)</f>
        <v/>
      </c>
      <c r="I268" s="122" t="str">
        <f>+IF('9 Mapa Riesgo, Plan Acción'!N269="","",'9 Mapa Riesgo, Plan Acción'!N269)</f>
        <v/>
      </c>
      <c r="J268" s="151" t="str">
        <f>+IF('9 Mapa Riesgo, Plan Acción'!O269="","",'9 Mapa Riesgo, Plan Acción'!O269)</f>
        <v/>
      </c>
      <c r="K268" s="151" t="str">
        <f>+IF('9 Mapa Riesgo, Plan Acción'!P269="","",'9 Mapa Riesgo, Plan Acción'!P269)</f>
        <v/>
      </c>
      <c r="L268" s="242" t="str">
        <f>+IF('9 Mapa Riesgo, Plan Acción'!Q269="","",'9 Mapa Riesgo, Plan Acción'!Q269)</f>
        <v/>
      </c>
      <c r="M268" s="152" t="str">
        <f>+IF('9 Mapa Riesgo, Plan Acción'!R269="","",'9 Mapa Riesgo, Plan Acción'!R269)</f>
        <v/>
      </c>
      <c r="P268" s="55"/>
      <c r="Q268" s="55"/>
      <c r="R268" s="55"/>
      <c r="S268" s="55"/>
      <c r="T268" s="55"/>
      <c r="U268" s="55"/>
    </row>
    <row r="269" spans="1:21" s="56" customFormat="1" x14ac:dyDescent="0.25">
      <c r="A269" s="883"/>
      <c r="B269" s="867"/>
      <c r="C269" s="865"/>
      <c r="D269" s="867"/>
      <c r="E269" s="869"/>
      <c r="F269" s="871"/>
      <c r="G269" s="863"/>
      <c r="H269" s="222" t="str">
        <f>+IF('9 Mapa Riesgo, Plan Acción'!M270="","",'9 Mapa Riesgo, Plan Acción'!M270)</f>
        <v/>
      </c>
      <c r="I269" s="122" t="str">
        <f>+IF('9 Mapa Riesgo, Plan Acción'!N270="","",'9 Mapa Riesgo, Plan Acción'!N270)</f>
        <v/>
      </c>
      <c r="J269" s="151" t="str">
        <f>+IF('9 Mapa Riesgo, Plan Acción'!O270="","",'9 Mapa Riesgo, Plan Acción'!O270)</f>
        <v/>
      </c>
      <c r="K269" s="151" t="str">
        <f>+IF('9 Mapa Riesgo, Plan Acción'!P270="","",'9 Mapa Riesgo, Plan Acción'!P270)</f>
        <v/>
      </c>
      <c r="L269" s="242" t="str">
        <f>+IF('9 Mapa Riesgo, Plan Acción'!Q270="","",'9 Mapa Riesgo, Plan Acción'!Q270)</f>
        <v/>
      </c>
      <c r="M269" s="152" t="str">
        <f>+IF('9 Mapa Riesgo, Plan Acción'!R270="","",'9 Mapa Riesgo, Plan Acción'!R270)</f>
        <v/>
      </c>
      <c r="P269" s="55"/>
      <c r="Q269" s="55"/>
      <c r="R269" s="55"/>
      <c r="S269" s="55"/>
      <c r="T269" s="55"/>
      <c r="U269" s="55"/>
    </row>
    <row r="270" spans="1:21" s="56" customFormat="1" x14ac:dyDescent="0.25">
      <c r="A270" s="883"/>
      <c r="B270" s="867"/>
      <c r="C270" s="865"/>
      <c r="D270" s="867"/>
      <c r="E270" s="869"/>
      <c r="F270" s="871"/>
      <c r="G270" s="863"/>
      <c r="H270" s="222" t="str">
        <f>+IF('9 Mapa Riesgo, Plan Acción'!M271="","",'9 Mapa Riesgo, Plan Acción'!M271)</f>
        <v/>
      </c>
      <c r="I270" s="122" t="str">
        <f>+IF('9 Mapa Riesgo, Plan Acción'!N271="","",'9 Mapa Riesgo, Plan Acción'!N271)</f>
        <v/>
      </c>
      <c r="J270" s="151" t="str">
        <f>+IF('9 Mapa Riesgo, Plan Acción'!O271="","",'9 Mapa Riesgo, Plan Acción'!O271)</f>
        <v/>
      </c>
      <c r="K270" s="151" t="str">
        <f>+IF('9 Mapa Riesgo, Plan Acción'!P271="","",'9 Mapa Riesgo, Plan Acción'!P271)</f>
        <v/>
      </c>
      <c r="L270" s="242" t="str">
        <f>+IF('9 Mapa Riesgo, Plan Acción'!Q271="","",'9 Mapa Riesgo, Plan Acción'!Q271)</f>
        <v/>
      </c>
      <c r="M270" s="152" t="str">
        <f>+IF('9 Mapa Riesgo, Plan Acción'!R271="","",'9 Mapa Riesgo, Plan Acción'!R271)</f>
        <v/>
      </c>
      <c r="P270" s="55"/>
      <c r="Q270" s="55"/>
      <c r="R270" s="55"/>
      <c r="S270" s="55"/>
      <c r="T270" s="55"/>
      <c r="U270" s="55"/>
    </row>
    <row r="271" spans="1:21" s="56" customFormat="1" x14ac:dyDescent="0.25">
      <c r="A271" s="883"/>
      <c r="B271" s="867"/>
      <c r="C271" s="865" t="s">
        <v>247</v>
      </c>
      <c r="D271" s="867" t="str">
        <f>+IF('6 Valoración Control'!G271="","",'6 Valoración Control'!G271)</f>
        <v/>
      </c>
      <c r="E271" s="869"/>
      <c r="F271" s="871"/>
      <c r="G271" s="863"/>
      <c r="H271" s="222" t="str">
        <f>+IF('9 Mapa Riesgo, Plan Acción'!M272="","",'9 Mapa Riesgo, Plan Acción'!M272)</f>
        <v/>
      </c>
      <c r="I271" s="122" t="str">
        <f>+IF('9 Mapa Riesgo, Plan Acción'!N272="","",'9 Mapa Riesgo, Plan Acción'!N272)</f>
        <v/>
      </c>
      <c r="J271" s="151" t="str">
        <f>+IF('9 Mapa Riesgo, Plan Acción'!O272="","",'9 Mapa Riesgo, Plan Acción'!O272)</f>
        <v/>
      </c>
      <c r="K271" s="151" t="str">
        <f>+IF('9 Mapa Riesgo, Plan Acción'!P272="","",'9 Mapa Riesgo, Plan Acción'!P272)</f>
        <v/>
      </c>
      <c r="L271" s="242" t="str">
        <f>+IF('9 Mapa Riesgo, Plan Acción'!Q272="","",'9 Mapa Riesgo, Plan Acción'!Q272)</f>
        <v/>
      </c>
      <c r="M271" s="152" t="str">
        <f>+IF('9 Mapa Riesgo, Plan Acción'!R272="","",'9 Mapa Riesgo, Plan Acción'!R272)</f>
        <v/>
      </c>
      <c r="P271" s="55"/>
      <c r="Q271" s="55"/>
      <c r="R271" s="55"/>
      <c r="S271" s="55"/>
      <c r="T271" s="55"/>
      <c r="U271" s="55"/>
    </row>
    <row r="272" spans="1:21" s="56" customFormat="1" x14ac:dyDescent="0.25">
      <c r="A272" s="883"/>
      <c r="B272" s="867"/>
      <c r="C272" s="865"/>
      <c r="D272" s="867"/>
      <c r="E272" s="869"/>
      <c r="F272" s="871"/>
      <c r="G272" s="863"/>
      <c r="H272" s="222" t="str">
        <f>+IF('9 Mapa Riesgo, Plan Acción'!M273="","",'9 Mapa Riesgo, Plan Acción'!M273)</f>
        <v/>
      </c>
      <c r="I272" s="122" t="str">
        <f>+IF('9 Mapa Riesgo, Plan Acción'!N273="","",'9 Mapa Riesgo, Plan Acción'!N273)</f>
        <v/>
      </c>
      <c r="J272" s="151" t="str">
        <f>+IF('9 Mapa Riesgo, Plan Acción'!O273="","",'9 Mapa Riesgo, Plan Acción'!O273)</f>
        <v/>
      </c>
      <c r="K272" s="151" t="str">
        <f>+IF('9 Mapa Riesgo, Plan Acción'!P273="","",'9 Mapa Riesgo, Plan Acción'!P273)</f>
        <v/>
      </c>
      <c r="L272" s="242" t="str">
        <f>+IF('9 Mapa Riesgo, Plan Acción'!Q273="","",'9 Mapa Riesgo, Plan Acción'!Q273)</f>
        <v/>
      </c>
      <c r="M272" s="152" t="str">
        <f>+IF('9 Mapa Riesgo, Plan Acción'!R273="","",'9 Mapa Riesgo, Plan Acción'!R273)</f>
        <v/>
      </c>
      <c r="P272" s="55"/>
      <c r="Q272" s="55"/>
      <c r="R272" s="55"/>
      <c r="S272" s="55"/>
      <c r="T272" s="55"/>
      <c r="U272" s="55"/>
    </row>
    <row r="273" spans="1:21" s="56" customFormat="1" x14ac:dyDescent="0.25">
      <c r="A273" s="883"/>
      <c r="B273" s="867"/>
      <c r="C273" s="865"/>
      <c r="D273" s="867"/>
      <c r="E273" s="869"/>
      <c r="F273" s="871"/>
      <c r="G273" s="863"/>
      <c r="H273" s="222" t="str">
        <f>+IF('9 Mapa Riesgo, Plan Acción'!M274="","",'9 Mapa Riesgo, Plan Acción'!M274)</f>
        <v/>
      </c>
      <c r="I273" s="122" t="str">
        <f>+IF('9 Mapa Riesgo, Plan Acción'!N274="","",'9 Mapa Riesgo, Plan Acción'!N274)</f>
        <v/>
      </c>
      <c r="J273" s="151" t="str">
        <f>+IF('9 Mapa Riesgo, Plan Acción'!O274="","",'9 Mapa Riesgo, Plan Acción'!O274)</f>
        <v/>
      </c>
      <c r="K273" s="151" t="str">
        <f>+IF('9 Mapa Riesgo, Plan Acción'!P274="","",'9 Mapa Riesgo, Plan Acción'!P274)</f>
        <v/>
      </c>
      <c r="L273" s="242" t="str">
        <f>+IF('9 Mapa Riesgo, Plan Acción'!Q274="","",'9 Mapa Riesgo, Plan Acción'!Q274)</f>
        <v/>
      </c>
      <c r="M273" s="152" t="str">
        <f>+IF('9 Mapa Riesgo, Plan Acción'!R274="","",'9 Mapa Riesgo, Plan Acción'!R274)</f>
        <v/>
      </c>
      <c r="P273" s="55"/>
      <c r="Q273" s="55"/>
      <c r="R273" s="55"/>
      <c r="S273" s="55"/>
      <c r="T273" s="55"/>
      <c r="U273" s="55"/>
    </row>
    <row r="274" spans="1:21" s="56" customFormat="1" x14ac:dyDescent="0.25">
      <c r="A274" s="883"/>
      <c r="B274" s="867"/>
      <c r="C274" s="865" t="s">
        <v>248</v>
      </c>
      <c r="D274" s="867" t="str">
        <f>+IF('6 Valoración Control'!G274="","",'6 Valoración Control'!G274)</f>
        <v/>
      </c>
      <c r="E274" s="869"/>
      <c r="F274" s="871"/>
      <c r="G274" s="863"/>
      <c r="H274" s="222" t="str">
        <f>+IF('9 Mapa Riesgo, Plan Acción'!M275="","",'9 Mapa Riesgo, Plan Acción'!M275)</f>
        <v/>
      </c>
      <c r="I274" s="122" t="str">
        <f>+IF('9 Mapa Riesgo, Plan Acción'!N275="","",'9 Mapa Riesgo, Plan Acción'!N275)</f>
        <v/>
      </c>
      <c r="J274" s="151" t="str">
        <f>+IF('9 Mapa Riesgo, Plan Acción'!O275="","",'9 Mapa Riesgo, Plan Acción'!O275)</f>
        <v/>
      </c>
      <c r="K274" s="151" t="str">
        <f>+IF('9 Mapa Riesgo, Plan Acción'!P275="","",'9 Mapa Riesgo, Plan Acción'!P275)</f>
        <v/>
      </c>
      <c r="L274" s="242" t="str">
        <f>+IF('9 Mapa Riesgo, Plan Acción'!Q275="","",'9 Mapa Riesgo, Plan Acción'!Q275)</f>
        <v/>
      </c>
      <c r="M274" s="152" t="str">
        <f>+IF('9 Mapa Riesgo, Plan Acción'!R275="","",'9 Mapa Riesgo, Plan Acción'!R275)</f>
        <v/>
      </c>
      <c r="P274" s="55"/>
      <c r="Q274" s="55"/>
      <c r="R274" s="55"/>
      <c r="S274" s="55"/>
      <c r="T274" s="55"/>
      <c r="U274" s="55"/>
    </row>
    <row r="275" spans="1:21" s="56" customFormat="1" x14ac:dyDescent="0.25">
      <c r="A275" s="883"/>
      <c r="B275" s="867"/>
      <c r="C275" s="865"/>
      <c r="D275" s="867"/>
      <c r="E275" s="869"/>
      <c r="F275" s="871"/>
      <c r="G275" s="863"/>
      <c r="H275" s="222" t="str">
        <f>+IF('9 Mapa Riesgo, Plan Acción'!M276="","",'9 Mapa Riesgo, Plan Acción'!M276)</f>
        <v/>
      </c>
      <c r="I275" s="122" t="str">
        <f>+IF('9 Mapa Riesgo, Plan Acción'!N276="","",'9 Mapa Riesgo, Plan Acción'!N276)</f>
        <v/>
      </c>
      <c r="J275" s="151" t="str">
        <f>+IF('9 Mapa Riesgo, Plan Acción'!O276="","",'9 Mapa Riesgo, Plan Acción'!O276)</f>
        <v/>
      </c>
      <c r="K275" s="151" t="str">
        <f>+IF('9 Mapa Riesgo, Plan Acción'!P276="","",'9 Mapa Riesgo, Plan Acción'!P276)</f>
        <v/>
      </c>
      <c r="L275" s="242" t="str">
        <f>+IF('9 Mapa Riesgo, Plan Acción'!Q276="","",'9 Mapa Riesgo, Plan Acción'!Q276)</f>
        <v/>
      </c>
      <c r="M275" s="152" t="str">
        <f>+IF('9 Mapa Riesgo, Plan Acción'!R276="","",'9 Mapa Riesgo, Plan Acción'!R276)</f>
        <v/>
      </c>
      <c r="P275" s="55"/>
      <c r="Q275" s="55"/>
      <c r="R275" s="55"/>
      <c r="S275" s="55"/>
      <c r="T275" s="55"/>
      <c r="U275" s="55"/>
    </row>
    <row r="276" spans="1:21" s="56" customFormat="1" x14ac:dyDescent="0.25">
      <c r="A276" s="883"/>
      <c r="B276" s="867"/>
      <c r="C276" s="865"/>
      <c r="D276" s="867"/>
      <c r="E276" s="869"/>
      <c r="F276" s="871"/>
      <c r="G276" s="863"/>
      <c r="H276" s="222" t="str">
        <f>+IF('9 Mapa Riesgo, Plan Acción'!M277="","",'9 Mapa Riesgo, Plan Acción'!M277)</f>
        <v/>
      </c>
      <c r="I276" s="122" t="str">
        <f>+IF('9 Mapa Riesgo, Plan Acción'!N277="","",'9 Mapa Riesgo, Plan Acción'!N277)</f>
        <v/>
      </c>
      <c r="J276" s="151" t="str">
        <f>+IF('9 Mapa Riesgo, Plan Acción'!O277="","",'9 Mapa Riesgo, Plan Acción'!O277)</f>
        <v/>
      </c>
      <c r="K276" s="151" t="str">
        <f>+IF('9 Mapa Riesgo, Plan Acción'!P277="","",'9 Mapa Riesgo, Plan Acción'!P277)</f>
        <v/>
      </c>
      <c r="L276" s="242" t="str">
        <f>+IF('9 Mapa Riesgo, Plan Acción'!Q277="","",'9 Mapa Riesgo, Plan Acción'!Q277)</f>
        <v/>
      </c>
      <c r="M276" s="152" t="str">
        <f>+IF('9 Mapa Riesgo, Plan Acción'!R277="","",'9 Mapa Riesgo, Plan Acción'!R277)</f>
        <v/>
      </c>
      <c r="P276" s="55"/>
      <c r="Q276" s="55"/>
      <c r="R276" s="55"/>
      <c r="S276" s="55"/>
      <c r="T276" s="55"/>
      <c r="U276" s="55"/>
    </row>
    <row r="277" spans="1:21" s="56" customFormat="1" x14ac:dyDescent="0.25">
      <c r="A277" s="883"/>
      <c r="B277" s="867"/>
      <c r="C277" s="865" t="s">
        <v>249</v>
      </c>
      <c r="D277" s="867" t="str">
        <f>+IF('6 Valoración Control'!G277="","",'6 Valoración Control'!G277)</f>
        <v/>
      </c>
      <c r="E277" s="869"/>
      <c r="F277" s="871"/>
      <c r="G277" s="863"/>
      <c r="H277" s="222" t="str">
        <f>+IF('9 Mapa Riesgo, Plan Acción'!M278="","",'9 Mapa Riesgo, Plan Acción'!M278)</f>
        <v/>
      </c>
      <c r="I277" s="122" t="str">
        <f>+IF('9 Mapa Riesgo, Plan Acción'!N278="","",'9 Mapa Riesgo, Plan Acción'!N278)</f>
        <v/>
      </c>
      <c r="J277" s="151" t="str">
        <f>+IF('9 Mapa Riesgo, Plan Acción'!O278="","",'9 Mapa Riesgo, Plan Acción'!O278)</f>
        <v/>
      </c>
      <c r="K277" s="151" t="str">
        <f>+IF('9 Mapa Riesgo, Plan Acción'!P278="","",'9 Mapa Riesgo, Plan Acción'!P278)</f>
        <v/>
      </c>
      <c r="L277" s="242" t="str">
        <f>+IF('9 Mapa Riesgo, Plan Acción'!Q278="","",'9 Mapa Riesgo, Plan Acción'!Q278)</f>
        <v/>
      </c>
      <c r="M277" s="152" t="str">
        <f>+IF('9 Mapa Riesgo, Plan Acción'!R278="","",'9 Mapa Riesgo, Plan Acción'!R278)</f>
        <v/>
      </c>
      <c r="P277" s="55"/>
      <c r="Q277" s="55"/>
      <c r="R277" s="55"/>
      <c r="S277" s="55"/>
      <c r="T277" s="55"/>
      <c r="U277" s="55"/>
    </row>
    <row r="278" spans="1:21" s="56" customFormat="1" x14ac:dyDescent="0.25">
      <c r="A278" s="883"/>
      <c r="B278" s="867"/>
      <c r="C278" s="865"/>
      <c r="D278" s="867"/>
      <c r="E278" s="869"/>
      <c r="F278" s="871"/>
      <c r="G278" s="863"/>
      <c r="H278" s="222" t="str">
        <f>+IF('9 Mapa Riesgo, Plan Acción'!M279="","",'9 Mapa Riesgo, Plan Acción'!M279)</f>
        <v/>
      </c>
      <c r="I278" s="122" t="str">
        <f>+IF('9 Mapa Riesgo, Plan Acción'!N279="","",'9 Mapa Riesgo, Plan Acción'!N279)</f>
        <v/>
      </c>
      <c r="J278" s="151" t="str">
        <f>+IF('9 Mapa Riesgo, Plan Acción'!O279="","",'9 Mapa Riesgo, Plan Acción'!O279)</f>
        <v/>
      </c>
      <c r="K278" s="151" t="str">
        <f>+IF('9 Mapa Riesgo, Plan Acción'!P279="","",'9 Mapa Riesgo, Plan Acción'!P279)</f>
        <v/>
      </c>
      <c r="L278" s="242" t="str">
        <f>+IF('9 Mapa Riesgo, Plan Acción'!Q279="","",'9 Mapa Riesgo, Plan Acción'!Q279)</f>
        <v/>
      </c>
      <c r="M278" s="152" t="str">
        <f>+IF('9 Mapa Riesgo, Plan Acción'!R279="","",'9 Mapa Riesgo, Plan Acción'!R279)</f>
        <v/>
      </c>
      <c r="P278" s="55"/>
      <c r="Q278" s="55"/>
      <c r="R278" s="55"/>
      <c r="S278" s="55"/>
      <c r="T278" s="55"/>
      <c r="U278" s="55"/>
    </row>
    <row r="279" spans="1:21" s="56" customFormat="1" ht="12.75" thickBot="1" x14ac:dyDescent="0.3">
      <c r="A279" s="884"/>
      <c r="B279" s="881"/>
      <c r="C279" s="880"/>
      <c r="D279" s="881"/>
      <c r="E279" s="874"/>
      <c r="F279" s="875"/>
      <c r="G279" s="885"/>
      <c r="H279" s="223" t="str">
        <f>+IF('9 Mapa Riesgo, Plan Acción'!M280="","",'9 Mapa Riesgo, Plan Acción'!M280)</f>
        <v/>
      </c>
      <c r="I279" s="124" t="str">
        <f>+IF('9 Mapa Riesgo, Plan Acción'!N280="","",'9 Mapa Riesgo, Plan Acción'!N280)</f>
        <v/>
      </c>
      <c r="J279" s="229" t="str">
        <f>+IF('9 Mapa Riesgo, Plan Acción'!O280="","",'9 Mapa Riesgo, Plan Acción'!O280)</f>
        <v/>
      </c>
      <c r="K279" s="229" t="str">
        <f>+IF('9 Mapa Riesgo, Plan Acción'!P280="","",'9 Mapa Riesgo, Plan Acción'!P280)</f>
        <v/>
      </c>
      <c r="L279" s="243" t="str">
        <f>+IF('9 Mapa Riesgo, Plan Acción'!Q280="","",'9 Mapa Riesgo, Plan Acción'!Q280)</f>
        <v/>
      </c>
      <c r="M279" s="153" t="str">
        <f>+IF('9 Mapa Riesgo, Plan Acción'!R280="","",'9 Mapa Riesgo, Plan Acción'!R280)</f>
        <v/>
      </c>
      <c r="P279" s="55"/>
      <c r="Q279" s="55"/>
      <c r="R279" s="55"/>
      <c r="S279" s="55"/>
      <c r="T279" s="55"/>
      <c r="U279" s="55"/>
    </row>
    <row r="280" spans="1:21" s="56" customFormat="1" x14ac:dyDescent="0.25">
      <c r="A280" s="882" t="str">
        <f>'2 Contexto e Identificación'!$A$28</f>
        <v>R17</v>
      </c>
      <c r="B280" s="866" t="str">
        <f>+'2 Contexto e Identificación'!$E$28</f>
        <v xml:space="preserve">  </v>
      </c>
      <c r="C280" s="864" t="s">
        <v>242</v>
      </c>
      <c r="D280" s="866" t="str">
        <f>+IF('6 Valoración Control'!G280="","",'6 Valoración Control'!G280)</f>
        <v/>
      </c>
      <c r="E280" s="868" t="str">
        <f>+'7 Mapa Calor Residual'!$C$27</f>
        <v/>
      </c>
      <c r="F280" s="870">
        <f>+'7 Mapa Calor Residual'!$D$27</f>
        <v>0</v>
      </c>
      <c r="G280" s="862">
        <f>+'7 Mapa Calor Residual'!$E$27</f>
        <v>0</v>
      </c>
      <c r="H280" s="224" t="str">
        <f>+IF('9 Mapa Riesgo, Plan Acción'!M281="","",'9 Mapa Riesgo, Plan Acción'!M281)</f>
        <v/>
      </c>
      <c r="I280" s="120" t="str">
        <f>+IF('9 Mapa Riesgo, Plan Acción'!N281="","",'9 Mapa Riesgo, Plan Acción'!N281)</f>
        <v/>
      </c>
      <c r="J280" s="227" t="str">
        <f>+IF('9 Mapa Riesgo, Plan Acción'!O281="","",'9 Mapa Riesgo, Plan Acción'!O281)</f>
        <v/>
      </c>
      <c r="K280" s="227" t="str">
        <f>+IF('9 Mapa Riesgo, Plan Acción'!P281="","",'9 Mapa Riesgo, Plan Acción'!P281)</f>
        <v/>
      </c>
      <c r="L280" s="244" t="str">
        <f>+IF('9 Mapa Riesgo, Plan Acción'!Q281="","",'9 Mapa Riesgo, Plan Acción'!Q281)</f>
        <v/>
      </c>
      <c r="M280" s="142" t="str">
        <f>+IF('9 Mapa Riesgo, Plan Acción'!R281="","",'9 Mapa Riesgo, Plan Acción'!R281)</f>
        <v/>
      </c>
      <c r="P280" s="55"/>
      <c r="Q280" s="55"/>
      <c r="R280" s="55"/>
      <c r="S280" s="55"/>
      <c r="T280" s="55"/>
      <c r="U280" s="55"/>
    </row>
    <row r="281" spans="1:21" s="56" customFormat="1" x14ac:dyDescent="0.25">
      <c r="A281" s="883"/>
      <c r="B281" s="867"/>
      <c r="C281" s="865"/>
      <c r="D281" s="867"/>
      <c r="E281" s="869"/>
      <c r="F281" s="871"/>
      <c r="G281" s="863"/>
      <c r="H281" s="222" t="str">
        <f>+IF('9 Mapa Riesgo, Plan Acción'!M282="","",'9 Mapa Riesgo, Plan Acción'!M282)</f>
        <v/>
      </c>
      <c r="I281" s="122" t="str">
        <f>+IF('9 Mapa Riesgo, Plan Acción'!N282="","",'9 Mapa Riesgo, Plan Acción'!N282)</f>
        <v/>
      </c>
      <c r="J281" s="151" t="str">
        <f>+IF('9 Mapa Riesgo, Plan Acción'!O282="","",'9 Mapa Riesgo, Plan Acción'!O282)</f>
        <v/>
      </c>
      <c r="K281" s="151" t="str">
        <f>+IF('9 Mapa Riesgo, Plan Acción'!P282="","",'9 Mapa Riesgo, Plan Acción'!P282)</f>
        <v/>
      </c>
      <c r="L281" s="242" t="str">
        <f>+IF('9 Mapa Riesgo, Plan Acción'!Q282="","",'9 Mapa Riesgo, Plan Acción'!Q282)</f>
        <v/>
      </c>
      <c r="M281" s="152" t="str">
        <f>+IF('9 Mapa Riesgo, Plan Acción'!R282="","",'9 Mapa Riesgo, Plan Acción'!R282)</f>
        <v/>
      </c>
      <c r="P281" s="55"/>
      <c r="Q281" s="55"/>
      <c r="R281" s="55"/>
      <c r="S281" s="55"/>
      <c r="T281" s="55"/>
      <c r="U281" s="55"/>
    </row>
    <row r="282" spans="1:21" s="56" customFormat="1" x14ac:dyDescent="0.25">
      <c r="A282" s="883"/>
      <c r="B282" s="867"/>
      <c r="C282" s="865"/>
      <c r="D282" s="867"/>
      <c r="E282" s="869"/>
      <c r="F282" s="871"/>
      <c r="G282" s="863"/>
      <c r="H282" s="222" t="str">
        <f>+IF('9 Mapa Riesgo, Plan Acción'!M283="","",'9 Mapa Riesgo, Plan Acción'!M283)</f>
        <v/>
      </c>
      <c r="I282" s="122" t="str">
        <f>+IF('9 Mapa Riesgo, Plan Acción'!N283="","",'9 Mapa Riesgo, Plan Acción'!N283)</f>
        <v/>
      </c>
      <c r="J282" s="151" t="str">
        <f>+IF('9 Mapa Riesgo, Plan Acción'!O283="","",'9 Mapa Riesgo, Plan Acción'!O283)</f>
        <v/>
      </c>
      <c r="K282" s="151" t="str">
        <f>+IF('9 Mapa Riesgo, Plan Acción'!P283="","",'9 Mapa Riesgo, Plan Acción'!P283)</f>
        <v/>
      </c>
      <c r="L282" s="242" t="str">
        <f>+IF('9 Mapa Riesgo, Plan Acción'!Q283="","",'9 Mapa Riesgo, Plan Acción'!Q283)</f>
        <v/>
      </c>
      <c r="M282" s="152" t="str">
        <f>+IF('9 Mapa Riesgo, Plan Acción'!R283="","",'9 Mapa Riesgo, Plan Acción'!R283)</f>
        <v/>
      </c>
      <c r="P282" s="55"/>
      <c r="Q282" s="55"/>
      <c r="R282" s="55"/>
      <c r="S282" s="55"/>
      <c r="T282" s="55"/>
      <c r="U282" s="55"/>
    </row>
    <row r="283" spans="1:21" s="56" customFormat="1" x14ac:dyDescent="0.25">
      <c r="A283" s="883"/>
      <c r="B283" s="867"/>
      <c r="C283" s="865" t="s">
        <v>246</v>
      </c>
      <c r="D283" s="867" t="str">
        <f>+IF('6 Valoración Control'!G283="","",'6 Valoración Control'!G283)</f>
        <v/>
      </c>
      <c r="E283" s="869"/>
      <c r="F283" s="871"/>
      <c r="G283" s="863"/>
      <c r="H283" s="222" t="str">
        <f>+IF('9 Mapa Riesgo, Plan Acción'!M284="","",'9 Mapa Riesgo, Plan Acción'!M284)</f>
        <v/>
      </c>
      <c r="I283" s="122" t="str">
        <f>+IF('9 Mapa Riesgo, Plan Acción'!N284="","",'9 Mapa Riesgo, Plan Acción'!N284)</f>
        <v/>
      </c>
      <c r="J283" s="151" t="str">
        <f>+IF('9 Mapa Riesgo, Plan Acción'!O284="","",'9 Mapa Riesgo, Plan Acción'!O284)</f>
        <v/>
      </c>
      <c r="K283" s="151" t="str">
        <f>+IF('9 Mapa Riesgo, Plan Acción'!P284="","",'9 Mapa Riesgo, Plan Acción'!P284)</f>
        <v/>
      </c>
      <c r="L283" s="242" t="str">
        <f>+IF('9 Mapa Riesgo, Plan Acción'!Q284="","",'9 Mapa Riesgo, Plan Acción'!Q284)</f>
        <v/>
      </c>
      <c r="M283" s="152" t="str">
        <f>+IF('9 Mapa Riesgo, Plan Acción'!R284="","",'9 Mapa Riesgo, Plan Acción'!R284)</f>
        <v/>
      </c>
      <c r="P283" s="55"/>
      <c r="Q283" s="55"/>
      <c r="R283" s="55"/>
      <c r="S283" s="55"/>
      <c r="T283" s="55"/>
      <c r="U283" s="55"/>
    </row>
    <row r="284" spans="1:21" s="56" customFormat="1" x14ac:dyDescent="0.25">
      <c r="A284" s="883"/>
      <c r="B284" s="867"/>
      <c r="C284" s="865"/>
      <c r="D284" s="867"/>
      <c r="E284" s="869"/>
      <c r="F284" s="871"/>
      <c r="G284" s="863"/>
      <c r="H284" s="222" t="str">
        <f>+IF('9 Mapa Riesgo, Plan Acción'!M285="","",'9 Mapa Riesgo, Plan Acción'!M285)</f>
        <v/>
      </c>
      <c r="I284" s="122" t="str">
        <f>+IF('9 Mapa Riesgo, Plan Acción'!N285="","",'9 Mapa Riesgo, Plan Acción'!N285)</f>
        <v/>
      </c>
      <c r="J284" s="151" t="str">
        <f>+IF('9 Mapa Riesgo, Plan Acción'!O285="","",'9 Mapa Riesgo, Plan Acción'!O285)</f>
        <v/>
      </c>
      <c r="K284" s="151" t="str">
        <f>+IF('9 Mapa Riesgo, Plan Acción'!P285="","",'9 Mapa Riesgo, Plan Acción'!P285)</f>
        <v/>
      </c>
      <c r="L284" s="242" t="str">
        <f>+IF('9 Mapa Riesgo, Plan Acción'!Q285="","",'9 Mapa Riesgo, Plan Acción'!Q285)</f>
        <v/>
      </c>
      <c r="M284" s="152" t="str">
        <f>+IF('9 Mapa Riesgo, Plan Acción'!R285="","",'9 Mapa Riesgo, Plan Acción'!R285)</f>
        <v/>
      </c>
      <c r="P284" s="55"/>
      <c r="Q284" s="55"/>
      <c r="R284" s="55"/>
      <c r="S284" s="55"/>
      <c r="T284" s="55"/>
      <c r="U284" s="55"/>
    </row>
    <row r="285" spans="1:21" s="56" customFormat="1" x14ac:dyDescent="0.25">
      <c r="A285" s="883"/>
      <c r="B285" s="867"/>
      <c r="C285" s="865"/>
      <c r="D285" s="867"/>
      <c r="E285" s="869"/>
      <c r="F285" s="871"/>
      <c r="G285" s="863"/>
      <c r="H285" s="222" t="str">
        <f>+IF('9 Mapa Riesgo, Plan Acción'!M286="","",'9 Mapa Riesgo, Plan Acción'!M286)</f>
        <v/>
      </c>
      <c r="I285" s="122" t="str">
        <f>+IF('9 Mapa Riesgo, Plan Acción'!N286="","",'9 Mapa Riesgo, Plan Acción'!N286)</f>
        <v/>
      </c>
      <c r="J285" s="151" t="str">
        <f>+IF('9 Mapa Riesgo, Plan Acción'!O286="","",'9 Mapa Riesgo, Plan Acción'!O286)</f>
        <v/>
      </c>
      <c r="K285" s="151" t="str">
        <f>+IF('9 Mapa Riesgo, Plan Acción'!P286="","",'9 Mapa Riesgo, Plan Acción'!P286)</f>
        <v/>
      </c>
      <c r="L285" s="242" t="str">
        <f>+IF('9 Mapa Riesgo, Plan Acción'!Q286="","",'9 Mapa Riesgo, Plan Acción'!Q286)</f>
        <v/>
      </c>
      <c r="M285" s="152" t="str">
        <f>+IF('9 Mapa Riesgo, Plan Acción'!R286="","",'9 Mapa Riesgo, Plan Acción'!R286)</f>
        <v/>
      </c>
      <c r="P285" s="55"/>
      <c r="Q285" s="55"/>
      <c r="R285" s="55"/>
      <c r="S285" s="55"/>
      <c r="T285" s="55"/>
      <c r="U285" s="55"/>
    </row>
    <row r="286" spans="1:21" s="56" customFormat="1" x14ac:dyDescent="0.25">
      <c r="A286" s="883"/>
      <c r="B286" s="867"/>
      <c r="C286" s="865" t="s">
        <v>247</v>
      </c>
      <c r="D286" s="867" t="str">
        <f>+IF('6 Valoración Control'!G286="","",'6 Valoración Control'!G286)</f>
        <v/>
      </c>
      <c r="E286" s="869"/>
      <c r="F286" s="871"/>
      <c r="G286" s="863"/>
      <c r="H286" s="222" t="str">
        <f>+IF('9 Mapa Riesgo, Plan Acción'!M287="","",'9 Mapa Riesgo, Plan Acción'!M287)</f>
        <v/>
      </c>
      <c r="I286" s="122" t="str">
        <f>+IF('9 Mapa Riesgo, Plan Acción'!N287="","",'9 Mapa Riesgo, Plan Acción'!N287)</f>
        <v/>
      </c>
      <c r="J286" s="151" t="str">
        <f>+IF('9 Mapa Riesgo, Plan Acción'!O287="","",'9 Mapa Riesgo, Plan Acción'!O287)</f>
        <v/>
      </c>
      <c r="K286" s="151" t="str">
        <f>+IF('9 Mapa Riesgo, Plan Acción'!P287="","",'9 Mapa Riesgo, Plan Acción'!P287)</f>
        <v/>
      </c>
      <c r="L286" s="242" t="str">
        <f>+IF('9 Mapa Riesgo, Plan Acción'!Q287="","",'9 Mapa Riesgo, Plan Acción'!Q287)</f>
        <v/>
      </c>
      <c r="M286" s="152" t="str">
        <f>+IF('9 Mapa Riesgo, Plan Acción'!R287="","",'9 Mapa Riesgo, Plan Acción'!R287)</f>
        <v/>
      </c>
      <c r="P286" s="55"/>
      <c r="Q286" s="55"/>
      <c r="R286" s="55"/>
      <c r="S286" s="55"/>
      <c r="T286" s="55"/>
      <c r="U286" s="55"/>
    </row>
    <row r="287" spans="1:21" s="56" customFormat="1" x14ac:dyDescent="0.25">
      <c r="A287" s="883"/>
      <c r="B287" s="867"/>
      <c r="C287" s="865"/>
      <c r="D287" s="867"/>
      <c r="E287" s="869"/>
      <c r="F287" s="871"/>
      <c r="G287" s="863"/>
      <c r="H287" s="222" t="str">
        <f>+IF('9 Mapa Riesgo, Plan Acción'!M288="","",'9 Mapa Riesgo, Plan Acción'!M288)</f>
        <v/>
      </c>
      <c r="I287" s="122" t="str">
        <f>+IF('9 Mapa Riesgo, Plan Acción'!N288="","",'9 Mapa Riesgo, Plan Acción'!N288)</f>
        <v/>
      </c>
      <c r="J287" s="151" t="str">
        <f>+IF('9 Mapa Riesgo, Plan Acción'!O288="","",'9 Mapa Riesgo, Plan Acción'!O288)</f>
        <v/>
      </c>
      <c r="K287" s="151" t="str">
        <f>+IF('9 Mapa Riesgo, Plan Acción'!P288="","",'9 Mapa Riesgo, Plan Acción'!P288)</f>
        <v/>
      </c>
      <c r="L287" s="242" t="str">
        <f>+IF('9 Mapa Riesgo, Plan Acción'!Q288="","",'9 Mapa Riesgo, Plan Acción'!Q288)</f>
        <v/>
      </c>
      <c r="M287" s="152" t="str">
        <f>+IF('9 Mapa Riesgo, Plan Acción'!R288="","",'9 Mapa Riesgo, Plan Acción'!R288)</f>
        <v/>
      </c>
      <c r="P287" s="55"/>
      <c r="Q287" s="55"/>
      <c r="R287" s="55"/>
      <c r="S287" s="55"/>
      <c r="T287" s="55"/>
      <c r="U287" s="55"/>
    </row>
    <row r="288" spans="1:21" s="56" customFormat="1" x14ac:dyDescent="0.25">
      <c r="A288" s="883"/>
      <c r="B288" s="867"/>
      <c r="C288" s="865"/>
      <c r="D288" s="867"/>
      <c r="E288" s="869"/>
      <c r="F288" s="871"/>
      <c r="G288" s="863"/>
      <c r="H288" s="222" t="str">
        <f>+IF('9 Mapa Riesgo, Plan Acción'!M289="","",'9 Mapa Riesgo, Plan Acción'!M289)</f>
        <v/>
      </c>
      <c r="I288" s="122" t="str">
        <f>+IF('9 Mapa Riesgo, Plan Acción'!N289="","",'9 Mapa Riesgo, Plan Acción'!N289)</f>
        <v/>
      </c>
      <c r="J288" s="151" t="str">
        <f>+IF('9 Mapa Riesgo, Plan Acción'!O289="","",'9 Mapa Riesgo, Plan Acción'!O289)</f>
        <v/>
      </c>
      <c r="K288" s="151" t="str">
        <f>+IF('9 Mapa Riesgo, Plan Acción'!P289="","",'9 Mapa Riesgo, Plan Acción'!P289)</f>
        <v/>
      </c>
      <c r="L288" s="242" t="str">
        <f>+IF('9 Mapa Riesgo, Plan Acción'!Q289="","",'9 Mapa Riesgo, Plan Acción'!Q289)</f>
        <v/>
      </c>
      <c r="M288" s="152" t="str">
        <f>+IF('9 Mapa Riesgo, Plan Acción'!R289="","",'9 Mapa Riesgo, Plan Acción'!R289)</f>
        <v/>
      </c>
      <c r="P288" s="55"/>
      <c r="Q288" s="55"/>
      <c r="R288" s="55"/>
      <c r="S288" s="55"/>
      <c r="T288" s="55"/>
      <c r="U288" s="55"/>
    </row>
    <row r="289" spans="1:21" s="56" customFormat="1" x14ac:dyDescent="0.25">
      <c r="A289" s="883"/>
      <c r="B289" s="867"/>
      <c r="C289" s="865" t="s">
        <v>248</v>
      </c>
      <c r="D289" s="867" t="str">
        <f>+IF('6 Valoración Control'!G289="","",'6 Valoración Control'!G289)</f>
        <v/>
      </c>
      <c r="E289" s="869"/>
      <c r="F289" s="871"/>
      <c r="G289" s="863"/>
      <c r="H289" s="222" t="str">
        <f>+IF('9 Mapa Riesgo, Plan Acción'!M290="","",'9 Mapa Riesgo, Plan Acción'!M290)</f>
        <v/>
      </c>
      <c r="I289" s="122" t="str">
        <f>+IF('9 Mapa Riesgo, Plan Acción'!N290="","",'9 Mapa Riesgo, Plan Acción'!N290)</f>
        <v/>
      </c>
      <c r="J289" s="151" t="str">
        <f>+IF('9 Mapa Riesgo, Plan Acción'!O290="","",'9 Mapa Riesgo, Plan Acción'!O290)</f>
        <v/>
      </c>
      <c r="K289" s="151" t="str">
        <f>+IF('9 Mapa Riesgo, Plan Acción'!P290="","",'9 Mapa Riesgo, Plan Acción'!P290)</f>
        <v/>
      </c>
      <c r="L289" s="242" t="str">
        <f>+IF('9 Mapa Riesgo, Plan Acción'!Q290="","",'9 Mapa Riesgo, Plan Acción'!Q290)</f>
        <v/>
      </c>
      <c r="M289" s="152" t="str">
        <f>+IF('9 Mapa Riesgo, Plan Acción'!R290="","",'9 Mapa Riesgo, Plan Acción'!R290)</f>
        <v/>
      </c>
      <c r="P289" s="55"/>
      <c r="Q289" s="55"/>
      <c r="R289" s="55"/>
      <c r="S289" s="55"/>
      <c r="T289" s="55"/>
      <c r="U289" s="55"/>
    </row>
    <row r="290" spans="1:21" s="56" customFormat="1" x14ac:dyDescent="0.25">
      <c r="A290" s="883"/>
      <c r="B290" s="867"/>
      <c r="C290" s="865"/>
      <c r="D290" s="867"/>
      <c r="E290" s="869"/>
      <c r="F290" s="871"/>
      <c r="G290" s="863"/>
      <c r="H290" s="222" t="str">
        <f>+IF('9 Mapa Riesgo, Plan Acción'!M291="","",'9 Mapa Riesgo, Plan Acción'!M291)</f>
        <v/>
      </c>
      <c r="I290" s="122" t="str">
        <f>+IF('9 Mapa Riesgo, Plan Acción'!N291="","",'9 Mapa Riesgo, Plan Acción'!N291)</f>
        <v/>
      </c>
      <c r="J290" s="151" t="str">
        <f>+IF('9 Mapa Riesgo, Plan Acción'!O291="","",'9 Mapa Riesgo, Plan Acción'!O291)</f>
        <v/>
      </c>
      <c r="K290" s="151" t="str">
        <f>+IF('9 Mapa Riesgo, Plan Acción'!P291="","",'9 Mapa Riesgo, Plan Acción'!P291)</f>
        <v/>
      </c>
      <c r="L290" s="242" t="str">
        <f>+IF('9 Mapa Riesgo, Plan Acción'!Q291="","",'9 Mapa Riesgo, Plan Acción'!Q291)</f>
        <v/>
      </c>
      <c r="M290" s="152" t="str">
        <f>+IF('9 Mapa Riesgo, Plan Acción'!R291="","",'9 Mapa Riesgo, Plan Acción'!R291)</f>
        <v/>
      </c>
      <c r="P290" s="55"/>
      <c r="Q290" s="55"/>
      <c r="R290" s="55"/>
      <c r="S290" s="55"/>
      <c r="T290" s="55"/>
      <c r="U290" s="55"/>
    </row>
    <row r="291" spans="1:21" s="56" customFormat="1" x14ac:dyDescent="0.25">
      <c r="A291" s="883"/>
      <c r="B291" s="867"/>
      <c r="C291" s="865"/>
      <c r="D291" s="867"/>
      <c r="E291" s="869"/>
      <c r="F291" s="871"/>
      <c r="G291" s="863"/>
      <c r="H291" s="222" t="str">
        <f>+IF('9 Mapa Riesgo, Plan Acción'!M292="","",'9 Mapa Riesgo, Plan Acción'!M292)</f>
        <v/>
      </c>
      <c r="I291" s="122" t="str">
        <f>+IF('9 Mapa Riesgo, Plan Acción'!N292="","",'9 Mapa Riesgo, Plan Acción'!N292)</f>
        <v/>
      </c>
      <c r="J291" s="151" t="str">
        <f>+IF('9 Mapa Riesgo, Plan Acción'!O292="","",'9 Mapa Riesgo, Plan Acción'!O292)</f>
        <v/>
      </c>
      <c r="K291" s="151" t="str">
        <f>+IF('9 Mapa Riesgo, Plan Acción'!P292="","",'9 Mapa Riesgo, Plan Acción'!P292)</f>
        <v/>
      </c>
      <c r="L291" s="242" t="str">
        <f>+IF('9 Mapa Riesgo, Plan Acción'!Q292="","",'9 Mapa Riesgo, Plan Acción'!Q292)</f>
        <v/>
      </c>
      <c r="M291" s="152" t="str">
        <f>+IF('9 Mapa Riesgo, Plan Acción'!R292="","",'9 Mapa Riesgo, Plan Acción'!R292)</f>
        <v/>
      </c>
      <c r="P291" s="55"/>
      <c r="Q291" s="55"/>
      <c r="R291" s="55"/>
      <c r="S291" s="55"/>
      <c r="T291" s="55"/>
      <c r="U291" s="55"/>
    </row>
    <row r="292" spans="1:21" s="56" customFormat="1" x14ac:dyDescent="0.25">
      <c r="A292" s="883"/>
      <c r="B292" s="867"/>
      <c r="C292" s="865" t="s">
        <v>249</v>
      </c>
      <c r="D292" s="867" t="str">
        <f>+IF('6 Valoración Control'!G292="","",'6 Valoración Control'!G292)</f>
        <v/>
      </c>
      <c r="E292" s="869"/>
      <c r="F292" s="871"/>
      <c r="G292" s="863"/>
      <c r="H292" s="222" t="str">
        <f>+IF('9 Mapa Riesgo, Plan Acción'!M293="","",'9 Mapa Riesgo, Plan Acción'!M293)</f>
        <v/>
      </c>
      <c r="I292" s="122" t="str">
        <f>+IF('9 Mapa Riesgo, Plan Acción'!N293="","",'9 Mapa Riesgo, Plan Acción'!N293)</f>
        <v/>
      </c>
      <c r="J292" s="151" t="str">
        <f>+IF('9 Mapa Riesgo, Plan Acción'!O293="","",'9 Mapa Riesgo, Plan Acción'!O293)</f>
        <v/>
      </c>
      <c r="K292" s="151" t="str">
        <f>+IF('9 Mapa Riesgo, Plan Acción'!P293="","",'9 Mapa Riesgo, Plan Acción'!P293)</f>
        <v/>
      </c>
      <c r="L292" s="242" t="str">
        <f>+IF('9 Mapa Riesgo, Plan Acción'!Q293="","",'9 Mapa Riesgo, Plan Acción'!Q293)</f>
        <v/>
      </c>
      <c r="M292" s="152" t="str">
        <f>+IF('9 Mapa Riesgo, Plan Acción'!R293="","",'9 Mapa Riesgo, Plan Acción'!R293)</f>
        <v/>
      </c>
      <c r="P292" s="55"/>
      <c r="Q292" s="55"/>
      <c r="R292" s="55"/>
      <c r="S292" s="55"/>
      <c r="T292" s="55"/>
      <c r="U292" s="55"/>
    </row>
    <row r="293" spans="1:21" s="56" customFormat="1" x14ac:dyDescent="0.25">
      <c r="A293" s="883"/>
      <c r="B293" s="867"/>
      <c r="C293" s="865"/>
      <c r="D293" s="867"/>
      <c r="E293" s="869"/>
      <c r="F293" s="871"/>
      <c r="G293" s="863"/>
      <c r="H293" s="222" t="str">
        <f>+IF('9 Mapa Riesgo, Plan Acción'!M294="","",'9 Mapa Riesgo, Plan Acción'!M294)</f>
        <v/>
      </c>
      <c r="I293" s="122" t="str">
        <f>+IF('9 Mapa Riesgo, Plan Acción'!N294="","",'9 Mapa Riesgo, Plan Acción'!N294)</f>
        <v/>
      </c>
      <c r="J293" s="151" t="str">
        <f>+IF('9 Mapa Riesgo, Plan Acción'!O294="","",'9 Mapa Riesgo, Plan Acción'!O294)</f>
        <v/>
      </c>
      <c r="K293" s="151" t="str">
        <f>+IF('9 Mapa Riesgo, Plan Acción'!P294="","",'9 Mapa Riesgo, Plan Acción'!P294)</f>
        <v/>
      </c>
      <c r="L293" s="242" t="str">
        <f>+IF('9 Mapa Riesgo, Plan Acción'!Q294="","",'9 Mapa Riesgo, Plan Acción'!Q294)</f>
        <v/>
      </c>
      <c r="M293" s="152" t="str">
        <f>+IF('9 Mapa Riesgo, Plan Acción'!R294="","",'9 Mapa Riesgo, Plan Acción'!R294)</f>
        <v/>
      </c>
      <c r="P293" s="55"/>
      <c r="Q293" s="55"/>
      <c r="R293" s="55"/>
      <c r="S293" s="55"/>
      <c r="T293" s="55"/>
      <c r="U293" s="55"/>
    </row>
    <row r="294" spans="1:21" s="56" customFormat="1" ht="12.75" thickBot="1" x14ac:dyDescent="0.3">
      <c r="A294" s="884"/>
      <c r="B294" s="881"/>
      <c r="C294" s="880"/>
      <c r="D294" s="881"/>
      <c r="E294" s="874"/>
      <c r="F294" s="875"/>
      <c r="G294" s="885"/>
      <c r="H294" s="223" t="str">
        <f>+IF('9 Mapa Riesgo, Plan Acción'!M295="","",'9 Mapa Riesgo, Plan Acción'!M295)</f>
        <v/>
      </c>
      <c r="I294" s="124" t="str">
        <f>+IF('9 Mapa Riesgo, Plan Acción'!N295="","",'9 Mapa Riesgo, Plan Acción'!N295)</f>
        <v/>
      </c>
      <c r="J294" s="229" t="str">
        <f>+IF('9 Mapa Riesgo, Plan Acción'!O295="","",'9 Mapa Riesgo, Plan Acción'!O295)</f>
        <v/>
      </c>
      <c r="K294" s="229" t="str">
        <f>+IF('9 Mapa Riesgo, Plan Acción'!P295="","",'9 Mapa Riesgo, Plan Acción'!P295)</f>
        <v/>
      </c>
      <c r="L294" s="243" t="str">
        <f>+IF('9 Mapa Riesgo, Plan Acción'!Q295="","",'9 Mapa Riesgo, Plan Acción'!Q295)</f>
        <v/>
      </c>
      <c r="M294" s="153" t="str">
        <f>+IF('9 Mapa Riesgo, Plan Acción'!R295="","",'9 Mapa Riesgo, Plan Acción'!R295)</f>
        <v/>
      </c>
      <c r="P294" s="55"/>
      <c r="Q294" s="55"/>
      <c r="R294" s="55"/>
      <c r="S294" s="55"/>
      <c r="T294" s="55"/>
      <c r="U294" s="55"/>
    </row>
    <row r="295" spans="1:21" s="56" customFormat="1" x14ac:dyDescent="0.25">
      <c r="A295" s="882" t="str">
        <f>'2 Contexto e Identificación'!$A$29</f>
        <v>R18</v>
      </c>
      <c r="B295" s="866" t="str">
        <f>+'2 Contexto e Identificación'!$E$29</f>
        <v xml:space="preserve">  </v>
      </c>
      <c r="C295" s="864" t="s">
        <v>242</v>
      </c>
      <c r="D295" s="866" t="str">
        <f>+IF('6 Valoración Control'!G295="","",'6 Valoración Control'!G295)</f>
        <v/>
      </c>
      <c r="E295" s="868" t="str">
        <f>+'7 Mapa Calor Residual'!$C$28</f>
        <v/>
      </c>
      <c r="F295" s="870">
        <f>+'7 Mapa Calor Residual'!$D$28</f>
        <v>0</v>
      </c>
      <c r="G295" s="862">
        <f>+'7 Mapa Calor Residual'!$E$28</f>
        <v>0</v>
      </c>
      <c r="H295" s="224" t="str">
        <f>+IF('9 Mapa Riesgo, Plan Acción'!M296="","",'9 Mapa Riesgo, Plan Acción'!M296)</f>
        <v/>
      </c>
      <c r="I295" s="120" t="str">
        <f>+IF('9 Mapa Riesgo, Plan Acción'!N296="","",'9 Mapa Riesgo, Plan Acción'!N296)</f>
        <v/>
      </c>
      <c r="J295" s="227" t="str">
        <f>+IF('9 Mapa Riesgo, Plan Acción'!O296="","",'9 Mapa Riesgo, Plan Acción'!O296)</f>
        <v/>
      </c>
      <c r="K295" s="227" t="str">
        <f>+IF('9 Mapa Riesgo, Plan Acción'!P296="","",'9 Mapa Riesgo, Plan Acción'!P296)</f>
        <v/>
      </c>
      <c r="L295" s="244" t="str">
        <f>+IF('9 Mapa Riesgo, Plan Acción'!Q296="","",'9 Mapa Riesgo, Plan Acción'!Q296)</f>
        <v/>
      </c>
      <c r="M295" s="142" t="str">
        <f>+IF('9 Mapa Riesgo, Plan Acción'!R296="","",'9 Mapa Riesgo, Plan Acción'!R296)</f>
        <v/>
      </c>
      <c r="P295" s="55"/>
      <c r="Q295" s="55"/>
      <c r="R295" s="55"/>
      <c r="S295" s="55"/>
      <c r="T295" s="55"/>
      <c r="U295" s="55"/>
    </row>
    <row r="296" spans="1:21" s="56" customFormat="1" x14ac:dyDescent="0.25">
      <c r="A296" s="883"/>
      <c r="B296" s="867"/>
      <c r="C296" s="865"/>
      <c r="D296" s="867"/>
      <c r="E296" s="869"/>
      <c r="F296" s="871"/>
      <c r="G296" s="863"/>
      <c r="H296" s="222" t="str">
        <f>+IF('9 Mapa Riesgo, Plan Acción'!M297="","",'9 Mapa Riesgo, Plan Acción'!M297)</f>
        <v/>
      </c>
      <c r="I296" s="122" t="str">
        <f>+IF('9 Mapa Riesgo, Plan Acción'!N297="","",'9 Mapa Riesgo, Plan Acción'!N297)</f>
        <v/>
      </c>
      <c r="J296" s="151" t="str">
        <f>+IF('9 Mapa Riesgo, Plan Acción'!O297="","",'9 Mapa Riesgo, Plan Acción'!O297)</f>
        <v/>
      </c>
      <c r="K296" s="151" t="str">
        <f>+IF('9 Mapa Riesgo, Plan Acción'!P297="","",'9 Mapa Riesgo, Plan Acción'!P297)</f>
        <v/>
      </c>
      <c r="L296" s="242" t="str">
        <f>+IF('9 Mapa Riesgo, Plan Acción'!Q297="","",'9 Mapa Riesgo, Plan Acción'!Q297)</f>
        <v/>
      </c>
      <c r="M296" s="152" t="str">
        <f>+IF('9 Mapa Riesgo, Plan Acción'!R297="","",'9 Mapa Riesgo, Plan Acción'!R297)</f>
        <v/>
      </c>
      <c r="P296" s="55"/>
      <c r="Q296" s="55"/>
      <c r="R296" s="55"/>
      <c r="S296" s="55"/>
      <c r="T296" s="55"/>
      <c r="U296" s="55"/>
    </row>
    <row r="297" spans="1:21" s="56" customFormat="1" x14ac:dyDescent="0.25">
      <c r="A297" s="883"/>
      <c r="B297" s="867"/>
      <c r="C297" s="865"/>
      <c r="D297" s="867"/>
      <c r="E297" s="869"/>
      <c r="F297" s="871"/>
      <c r="G297" s="863"/>
      <c r="H297" s="222" t="str">
        <f>+IF('9 Mapa Riesgo, Plan Acción'!M298="","",'9 Mapa Riesgo, Plan Acción'!M298)</f>
        <v/>
      </c>
      <c r="I297" s="122" t="str">
        <f>+IF('9 Mapa Riesgo, Plan Acción'!N298="","",'9 Mapa Riesgo, Plan Acción'!N298)</f>
        <v/>
      </c>
      <c r="J297" s="151" t="str">
        <f>+IF('9 Mapa Riesgo, Plan Acción'!O298="","",'9 Mapa Riesgo, Plan Acción'!O298)</f>
        <v/>
      </c>
      <c r="K297" s="151" t="str">
        <f>+IF('9 Mapa Riesgo, Plan Acción'!P298="","",'9 Mapa Riesgo, Plan Acción'!P298)</f>
        <v/>
      </c>
      <c r="L297" s="242" t="str">
        <f>+IF('9 Mapa Riesgo, Plan Acción'!Q298="","",'9 Mapa Riesgo, Plan Acción'!Q298)</f>
        <v/>
      </c>
      <c r="M297" s="152" t="str">
        <f>+IF('9 Mapa Riesgo, Plan Acción'!R298="","",'9 Mapa Riesgo, Plan Acción'!R298)</f>
        <v/>
      </c>
      <c r="P297" s="55"/>
      <c r="Q297" s="55"/>
      <c r="R297" s="55"/>
      <c r="S297" s="55"/>
      <c r="T297" s="55"/>
      <c r="U297" s="55"/>
    </row>
    <row r="298" spans="1:21" s="56" customFormat="1" x14ac:dyDescent="0.25">
      <c r="A298" s="883"/>
      <c r="B298" s="867"/>
      <c r="C298" s="865" t="s">
        <v>246</v>
      </c>
      <c r="D298" s="867" t="str">
        <f>+IF('6 Valoración Control'!G298="","",'6 Valoración Control'!G298)</f>
        <v/>
      </c>
      <c r="E298" s="869"/>
      <c r="F298" s="871"/>
      <c r="G298" s="863"/>
      <c r="H298" s="222" t="str">
        <f>+IF('9 Mapa Riesgo, Plan Acción'!M299="","",'9 Mapa Riesgo, Plan Acción'!M299)</f>
        <v/>
      </c>
      <c r="I298" s="122" t="str">
        <f>+IF('9 Mapa Riesgo, Plan Acción'!N299="","",'9 Mapa Riesgo, Plan Acción'!N299)</f>
        <v/>
      </c>
      <c r="J298" s="151" t="str">
        <f>+IF('9 Mapa Riesgo, Plan Acción'!O299="","",'9 Mapa Riesgo, Plan Acción'!O299)</f>
        <v/>
      </c>
      <c r="K298" s="151" t="str">
        <f>+IF('9 Mapa Riesgo, Plan Acción'!P299="","",'9 Mapa Riesgo, Plan Acción'!P299)</f>
        <v/>
      </c>
      <c r="L298" s="242" t="str">
        <f>+IF('9 Mapa Riesgo, Plan Acción'!Q299="","",'9 Mapa Riesgo, Plan Acción'!Q299)</f>
        <v/>
      </c>
      <c r="M298" s="152" t="str">
        <f>+IF('9 Mapa Riesgo, Plan Acción'!R299="","",'9 Mapa Riesgo, Plan Acción'!R299)</f>
        <v/>
      </c>
      <c r="P298" s="55"/>
      <c r="Q298" s="55"/>
      <c r="R298" s="55"/>
      <c r="S298" s="55"/>
      <c r="T298" s="55"/>
      <c r="U298" s="55"/>
    </row>
    <row r="299" spans="1:21" s="56" customFormat="1" x14ac:dyDescent="0.25">
      <c r="A299" s="883"/>
      <c r="B299" s="867"/>
      <c r="C299" s="865"/>
      <c r="D299" s="867"/>
      <c r="E299" s="869"/>
      <c r="F299" s="871"/>
      <c r="G299" s="863"/>
      <c r="H299" s="222" t="str">
        <f>+IF('9 Mapa Riesgo, Plan Acción'!M300="","",'9 Mapa Riesgo, Plan Acción'!M300)</f>
        <v/>
      </c>
      <c r="I299" s="122" t="str">
        <f>+IF('9 Mapa Riesgo, Plan Acción'!N300="","",'9 Mapa Riesgo, Plan Acción'!N300)</f>
        <v/>
      </c>
      <c r="J299" s="151" t="str">
        <f>+IF('9 Mapa Riesgo, Plan Acción'!O300="","",'9 Mapa Riesgo, Plan Acción'!O300)</f>
        <v/>
      </c>
      <c r="K299" s="151" t="str">
        <f>+IF('9 Mapa Riesgo, Plan Acción'!P300="","",'9 Mapa Riesgo, Plan Acción'!P300)</f>
        <v/>
      </c>
      <c r="L299" s="242" t="str">
        <f>+IF('9 Mapa Riesgo, Plan Acción'!Q300="","",'9 Mapa Riesgo, Plan Acción'!Q300)</f>
        <v/>
      </c>
      <c r="M299" s="152" t="str">
        <f>+IF('9 Mapa Riesgo, Plan Acción'!R300="","",'9 Mapa Riesgo, Plan Acción'!R300)</f>
        <v/>
      </c>
      <c r="P299" s="55"/>
      <c r="Q299" s="55"/>
      <c r="R299" s="55"/>
      <c r="S299" s="55"/>
      <c r="T299" s="55"/>
      <c r="U299" s="55"/>
    </row>
    <row r="300" spans="1:21" s="56" customFormat="1" x14ac:dyDescent="0.25">
      <c r="A300" s="883"/>
      <c r="B300" s="867"/>
      <c r="C300" s="865"/>
      <c r="D300" s="867"/>
      <c r="E300" s="869"/>
      <c r="F300" s="871"/>
      <c r="G300" s="863"/>
      <c r="H300" s="222" t="str">
        <f>+IF('9 Mapa Riesgo, Plan Acción'!M301="","",'9 Mapa Riesgo, Plan Acción'!M301)</f>
        <v/>
      </c>
      <c r="I300" s="122" t="str">
        <f>+IF('9 Mapa Riesgo, Plan Acción'!N301="","",'9 Mapa Riesgo, Plan Acción'!N301)</f>
        <v/>
      </c>
      <c r="J300" s="151" t="str">
        <f>+IF('9 Mapa Riesgo, Plan Acción'!O301="","",'9 Mapa Riesgo, Plan Acción'!O301)</f>
        <v/>
      </c>
      <c r="K300" s="151" t="str">
        <f>+IF('9 Mapa Riesgo, Plan Acción'!P301="","",'9 Mapa Riesgo, Plan Acción'!P301)</f>
        <v/>
      </c>
      <c r="L300" s="242" t="str">
        <f>+IF('9 Mapa Riesgo, Plan Acción'!Q301="","",'9 Mapa Riesgo, Plan Acción'!Q301)</f>
        <v/>
      </c>
      <c r="M300" s="152" t="str">
        <f>+IF('9 Mapa Riesgo, Plan Acción'!R301="","",'9 Mapa Riesgo, Plan Acción'!R301)</f>
        <v/>
      </c>
      <c r="P300" s="55"/>
      <c r="Q300" s="55"/>
      <c r="R300" s="55"/>
      <c r="S300" s="55"/>
      <c r="T300" s="55"/>
      <c r="U300" s="55"/>
    </row>
    <row r="301" spans="1:21" s="56" customFormat="1" x14ac:dyDescent="0.25">
      <c r="A301" s="883"/>
      <c r="B301" s="867"/>
      <c r="C301" s="865" t="s">
        <v>247</v>
      </c>
      <c r="D301" s="867" t="str">
        <f>+IF('6 Valoración Control'!G301="","",'6 Valoración Control'!G301)</f>
        <v/>
      </c>
      <c r="E301" s="869"/>
      <c r="F301" s="871"/>
      <c r="G301" s="863"/>
      <c r="H301" s="222" t="str">
        <f>+IF('9 Mapa Riesgo, Plan Acción'!M302="","",'9 Mapa Riesgo, Plan Acción'!M302)</f>
        <v/>
      </c>
      <c r="I301" s="122" t="str">
        <f>+IF('9 Mapa Riesgo, Plan Acción'!N302="","",'9 Mapa Riesgo, Plan Acción'!N302)</f>
        <v/>
      </c>
      <c r="J301" s="151" t="str">
        <f>+IF('9 Mapa Riesgo, Plan Acción'!O302="","",'9 Mapa Riesgo, Plan Acción'!O302)</f>
        <v/>
      </c>
      <c r="K301" s="151" t="str">
        <f>+IF('9 Mapa Riesgo, Plan Acción'!P302="","",'9 Mapa Riesgo, Plan Acción'!P302)</f>
        <v/>
      </c>
      <c r="L301" s="242" t="str">
        <f>+IF('9 Mapa Riesgo, Plan Acción'!Q302="","",'9 Mapa Riesgo, Plan Acción'!Q302)</f>
        <v/>
      </c>
      <c r="M301" s="152" t="str">
        <f>+IF('9 Mapa Riesgo, Plan Acción'!R302="","",'9 Mapa Riesgo, Plan Acción'!R302)</f>
        <v/>
      </c>
      <c r="P301" s="55"/>
      <c r="Q301" s="55"/>
      <c r="R301" s="55"/>
      <c r="S301" s="55"/>
      <c r="T301" s="55"/>
      <c r="U301" s="55"/>
    </row>
    <row r="302" spans="1:21" s="56" customFormat="1" x14ac:dyDescent="0.25">
      <c r="A302" s="883"/>
      <c r="B302" s="867"/>
      <c r="C302" s="865"/>
      <c r="D302" s="867"/>
      <c r="E302" s="869"/>
      <c r="F302" s="871"/>
      <c r="G302" s="863"/>
      <c r="H302" s="222" t="str">
        <f>+IF('9 Mapa Riesgo, Plan Acción'!M303="","",'9 Mapa Riesgo, Plan Acción'!M303)</f>
        <v/>
      </c>
      <c r="I302" s="122" t="str">
        <f>+IF('9 Mapa Riesgo, Plan Acción'!N303="","",'9 Mapa Riesgo, Plan Acción'!N303)</f>
        <v/>
      </c>
      <c r="J302" s="151" t="str">
        <f>+IF('9 Mapa Riesgo, Plan Acción'!O303="","",'9 Mapa Riesgo, Plan Acción'!O303)</f>
        <v/>
      </c>
      <c r="K302" s="151" t="str">
        <f>+IF('9 Mapa Riesgo, Plan Acción'!P303="","",'9 Mapa Riesgo, Plan Acción'!P303)</f>
        <v/>
      </c>
      <c r="L302" s="242" t="str">
        <f>+IF('9 Mapa Riesgo, Plan Acción'!Q303="","",'9 Mapa Riesgo, Plan Acción'!Q303)</f>
        <v/>
      </c>
      <c r="M302" s="152" t="str">
        <f>+IF('9 Mapa Riesgo, Plan Acción'!R303="","",'9 Mapa Riesgo, Plan Acción'!R303)</f>
        <v/>
      </c>
      <c r="P302" s="55"/>
      <c r="Q302" s="55"/>
      <c r="R302" s="55"/>
      <c r="S302" s="55"/>
      <c r="T302" s="55"/>
      <c r="U302" s="55"/>
    </row>
    <row r="303" spans="1:21" s="56" customFormat="1" x14ac:dyDescent="0.25">
      <c r="A303" s="883"/>
      <c r="B303" s="867"/>
      <c r="C303" s="865"/>
      <c r="D303" s="867"/>
      <c r="E303" s="869"/>
      <c r="F303" s="871"/>
      <c r="G303" s="863"/>
      <c r="H303" s="222" t="str">
        <f>+IF('9 Mapa Riesgo, Plan Acción'!M304="","",'9 Mapa Riesgo, Plan Acción'!M304)</f>
        <v/>
      </c>
      <c r="I303" s="122" t="str">
        <f>+IF('9 Mapa Riesgo, Plan Acción'!N304="","",'9 Mapa Riesgo, Plan Acción'!N304)</f>
        <v/>
      </c>
      <c r="J303" s="151" t="str">
        <f>+IF('9 Mapa Riesgo, Plan Acción'!O304="","",'9 Mapa Riesgo, Plan Acción'!O304)</f>
        <v/>
      </c>
      <c r="K303" s="151" t="str">
        <f>+IF('9 Mapa Riesgo, Plan Acción'!P304="","",'9 Mapa Riesgo, Plan Acción'!P304)</f>
        <v/>
      </c>
      <c r="L303" s="242" t="str">
        <f>+IF('9 Mapa Riesgo, Plan Acción'!Q304="","",'9 Mapa Riesgo, Plan Acción'!Q304)</f>
        <v/>
      </c>
      <c r="M303" s="152" t="str">
        <f>+IF('9 Mapa Riesgo, Plan Acción'!R304="","",'9 Mapa Riesgo, Plan Acción'!R304)</f>
        <v/>
      </c>
      <c r="P303" s="55"/>
      <c r="Q303" s="55"/>
      <c r="R303" s="55"/>
      <c r="S303" s="55"/>
      <c r="T303" s="55"/>
      <c r="U303" s="55"/>
    </row>
    <row r="304" spans="1:21" s="56" customFormat="1" x14ac:dyDescent="0.25">
      <c r="A304" s="883"/>
      <c r="B304" s="867"/>
      <c r="C304" s="865" t="s">
        <v>248</v>
      </c>
      <c r="D304" s="867" t="str">
        <f>+IF('6 Valoración Control'!G304="","",'6 Valoración Control'!G304)</f>
        <v/>
      </c>
      <c r="E304" s="869"/>
      <c r="F304" s="871"/>
      <c r="G304" s="863"/>
      <c r="H304" s="222" t="str">
        <f>+IF('9 Mapa Riesgo, Plan Acción'!M305="","",'9 Mapa Riesgo, Plan Acción'!M305)</f>
        <v/>
      </c>
      <c r="I304" s="122" t="str">
        <f>+IF('9 Mapa Riesgo, Plan Acción'!N305="","",'9 Mapa Riesgo, Plan Acción'!N305)</f>
        <v/>
      </c>
      <c r="J304" s="151" t="str">
        <f>+IF('9 Mapa Riesgo, Plan Acción'!O305="","",'9 Mapa Riesgo, Plan Acción'!O305)</f>
        <v/>
      </c>
      <c r="K304" s="151" t="str">
        <f>+IF('9 Mapa Riesgo, Plan Acción'!P305="","",'9 Mapa Riesgo, Plan Acción'!P305)</f>
        <v/>
      </c>
      <c r="L304" s="242" t="str">
        <f>+IF('9 Mapa Riesgo, Plan Acción'!Q305="","",'9 Mapa Riesgo, Plan Acción'!Q305)</f>
        <v/>
      </c>
      <c r="M304" s="152" t="str">
        <f>+IF('9 Mapa Riesgo, Plan Acción'!R305="","",'9 Mapa Riesgo, Plan Acción'!R305)</f>
        <v/>
      </c>
      <c r="P304" s="55"/>
      <c r="Q304" s="55"/>
      <c r="R304" s="55"/>
      <c r="S304" s="55"/>
      <c r="T304" s="55"/>
      <c r="U304" s="55"/>
    </row>
    <row r="305" spans="1:21" s="56" customFormat="1" x14ac:dyDescent="0.25">
      <c r="A305" s="883"/>
      <c r="B305" s="867"/>
      <c r="C305" s="865"/>
      <c r="D305" s="867"/>
      <c r="E305" s="869"/>
      <c r="F305" s="871"/>
      <c r="G305" s="863"/>
      <c r="H305" s="222" t="str">
        <f>+IF('9 Mapa Riesgo, Plan Acción'!M306="","",'9 Mapa Riesgo, Plan Acción'!M306)</f>
        <v/>
      </c>
      <c r="I305" s="122" t="str">
        <f>+IF('9 Mapa Riesgo, Plan Acción'!N306="","",'9 Mapa Riesgo, Plan Acción'!N306)</f>
        <v/>
      </c>
      <c r="J305" s="151" t="str">
        <f>+IF('9 Mapa Riesgo, Plan Acción'!O306="","",'9 Mapa Riesgo, Plan Acción'!O306)</f>
        <v/>
      </c>
      <c r="K305" s="151" t="str">
        <f>+IF('9 Mapa Riesgo, Plan Acción'!P306="","",'9 Mapa Riesgo, Plan Acción'!P306)</f>
        <v/>
      </c>
      <c r="L305" s="242" t="str">
        <f>+IF('9 Mapa Riesgo, Plan Acción'!Q306="","",'9 Mapa Riesgo, Plan Acción'!Q306)</f>
        <v/>
      </c>
      <c r="M305" s="152" t="str">
        <f>+IF('9 Mapa Riesgo, Plan Acción'!R306="","",'9 Mapa Riesgo, Plan Acción'!R306)</f>
        <v/>
      </c>
      <c r="P305" s="55"/>
      <c r="Q305" s="55"/>
      <c r="R305" s="55"/>
      <c r="S305" s="55"/>
      <c r="T305" s="55"/>
      <c r="U305" s="55"/>
    </row>
    <row r="306" spans="1:21" s="56" customFormat="1" x14ac:dyDescent="0.25">
      <c r="A306" s="883"/>
      <c r="B306" s="867"/>
      <c r="C306" s="865"/>
      <c r="D306" s="867"/>
      <c r="E306" s="869"/>
      <c r="F306" s="871"/>
      <c r="G306" s="863"/>
      <c r="H306" s="222" t="str">
        <f>+IF('9 Mapa Riesgo, Plan Acción'!M307="","",'9 Mapa Riesgo, Plan Acción'!M307)</f>
        <v/>
      </c>
      <c r="I306" s="122" t="str">
        <f>+IF('9 Mapa Riesgo, Plan Acción'!N307="","",'9 Mapa Riesgo, Plan Acción'!N307)</f>
        <v/>
      </c>
      <c r="J306" s="151" t="str">
        <f>+IF('9 Mapa Riesgo, Plan Acción'!O307="","",'9 Mapa Riesgo, Plan Acción'!O307)</f>
        <v/>
      </c>
      <c r="K306" s="151" t="str">
        <f>+IF('9 Mapa Riesgo, Plan Acción'!P307="","",'9 Mapa Riesgo, Plan Acción'!P307)</f>
        <v/>
      </c>
      <c r="L306" s="242" t="str">
        <f>+IF('9 Mapa Riesgo, Plan Acción'!Q307="","",'9 Mapa Riesgo, Plan Acción'!Q307)</f>
        <v/>
      </c>
      <c r="M306" s="152" t="str">
        <f>+IF('9 Mapa Riesgo, Plan Acción'!R307="","",'9 Mapa Riesgo, Plan Acción'!R307)</f>
        <v/>
      </c>
      <c r="P306" s="55"/>
      <c r="Q306" s="55"/>
      <c r="R306" s="55"/>
      <c r="S306" s="55"/>
      <c r="T306" s="55"/>
      <c r="U306" s="55"/>
    </row>
    <row r="307" spans="1:21" s="56" customFormat="1" x14ac:dyDescent="0.25">
      <c r="A307" s="883"/>
      <c r="B307" s="867"/>
      <c r="C307" s="865" t="s">
        <v>249</v>
      </c>
      <c r="D307" s="867" t="str">
        <f>+IF('6 Valoración Control'!G307="","",'6 Valoración Control'!G307)</f>
        <v/>
      </c>
      <c r="E307" s="869"/>
      <c r="F307" s="871"/>
      <c r="G307" s="863"/>
      <c r="H307" s="222" t="str">
        <f>+IF('9 Mapa Riesgo, Plan Acción'!M308="","",'9 Mapa Riesgo, Plan Acción'!M308)</f>
        <v/>
      </c>
      <c r="I307" s="122" t="str">
        <f>+IF('9 Mapa Riesgo, Plan Acción'!N308="","",'9 Mapa Riesgo, Plan Acción'!N308)</f>
        <v/>
      </c>
      <c r="J307" s="151" t="str">
        <f>+IF('9 Mapa Riesgo, Plan Acción'!O308="","",'9 Mapa Riesgo, Plan Acción'!O308)</f>
        <v/>
      </c>
      <c r="K307" s="151" t="str">
        <f>+IF('9 Mapa Riesgo, Plan Acción'!P308="","",'9 Mapa Riesgo, Plan Acción'!P308)</f>
        <v/>
      </c>
      <c r="L307" s="242" t="str">
        <f>+IF('9 Mapa Riesgo, Plan Acción'!Q308="","",'9 Mapa Riesgo, Plan Acción'!Q308)</f>
        <v/>
      </c>
      <c r="M307" s="152" t="str">
        <f>+IF('9 Mapa Riesgo, Plan Acción'!R308="","",'9 Mapa Riesgo, Plan Acción'!R308)</f>
        <v/>
      </c>
      <c r="P307" s="55"/>
      <c r="Q307" s="55"/>
      <c r="R307" s="55"/>
      <c r="S307" s="55"/>
      <c r="T307" s="55"/>
      <c r="U307" s="55"/>
    </row>
    <row r="308" spans="1:21" s="56" customFormat="1" x14ac:dyDescent="0.25">
      <c r="A308" s="883"/>
      <c r="B308" s="867"/>
      <c r="C308" s="865"/>
      <c r="D308" s="867"/>
      <c r="E308" s="869"/>
      <c r="F308" s="871"/>
      <c r="G308" s="863"/>
      <c r="H308" s="222" t="str">
        <f>+IF('9 Mapa Riesgo, Plan Acción'!M309="","",'9 Mapa Riesgo, Plan Acción'!M309)</f>
        <v/>
      </c>
      <c r="I308" s="122" t="str">
        <f>+IF('9 Mapa Riesgo, Plan Acción'!N309="","",'9 Mapa Riesgo, Plan Acción'!N309)</f>
        <v/>
      </c>
      <c r="J308" s="151" t="str">
        <f>+IF('9 Mapa Riesgo, Plan Acción'!O309="","",'9 Mapa Riesgo, Plan Acción'!O309)</f>
        <v/>
      </c>
      <c r="K308" s="151" t="str">
        <f>+IF('9 Mapa Riesgo, Plan Acción'!P309="","",'9 Mapa Riesgo, Plan Acción'!P309)</f>
        <v/>
      </c>
      <c r="L308" s="242" t="str">
        <f>+IF('9 Mapa Riesgo, Plan Acción'!Q309="","",'9 Mapa Riesgo, Plan Acción'!Q309)</f>
        <v/>
      </c>
      <c r="M308" s="152" t="str">
        <f>+IF('9 Mapa Riesgo, Plan Acción'!R309="","",'9 Mapa Riesgo, Plan Acción'!R309)</f>
        <v/>
      </c>
      <c r="P308" s="55"/>
      <c r="Q308" s="55"/>
      <c r="R308" s="55"/>
      <c r="S308" s="55"/>
      <c r="T308" s="55"/>
      <c r="U308" s="55"/>
    </row>
    <row r="309" spans="1:21" s="56" customFormat="1" ht="12.75" thickBot="1" x14ac:dyDescent="0.3">
      <c r="A309" s="884"/>
      <c r="B309" s="881"/>
      <c r="C309" s="880"/>
      <c r="D309" s="881"/>
      <c r="E309" s="874"/>
      <c r="F309" s="875"/>
      <c r="G309" s="885"/>
      <c r="H309" s="223" t="str">
        <f>+IF('9 Mapa Riesgo, Plan Acción'!M310="","",'9 Mapa Riesgo, Plan Acción'!M310)</f>
        <v/>
      </c>
      <c r="I309" s="124" t="str">
        <f>+IF('9 Mapa Riesgo, Plan Acción'!N310="","",'9 Mapa Riesgo, Plan Acción'!N310)</f>
        <v/>
      </c>
      <c r="J309" s="229" t="str">
        <f>+IF('9 Mapa Riesgo, Plan Acción'!O310="","",'9 Mapa Riesgo, Plan Acción'!O310)</f>
        <v/>
      </c>
      <c r="K309" s="229" t="str">
        <f>+IF('9 Mapa Riesgo, Plan Acción'!P310="","",'9 Mapa Riesgo, Plan Acción'!P310)</f>
        <v/>
      </c>
      <c r="L309" s="243" t="str">
        <f>+IF('9 Mapa Riesgo, Plan Acción'!Q310="","",'9 Mapa Riesgo, Plan Acción'!Q310)</f>
        <v/>
      </c>
      <c r="M309" s="153" t="str">
        <f>+IF('9 Mapa Riesgo, Plan Acción'!R310="","",'9 Mapa Riesgo, Plan Acción'!R310)</f>
        <v/>
      </c>
      <c r="P309" s="55"/>
      <c r="Q309" s="55"/>
      <c r="R309" s="55"/>
      <c r="S309" s="55"/>
      <c r="T309" s="55"/>
      <c r="U309" s="55"/>
    </row>
    <row r="310" spans="1:21" s="56" customFormat="1" x14ac:dyDescent="0.25">
      <c r="A310" s="882" t="str">
        <f>'2 Contexto e Identificación'!$A$30</f>
        <v>R19</v>
      </c>
      <c r="B310" s="866" t="str">
        <f>+'2 Contexto e Identificación'!$E$30</f>
        <v xml:space="preserve">  </v>
      </c>
      <c r="C310" s="864" t="s">
        <v>242</v>
      </c>
      <c r="D310" s="866" t="str">
        <f>+IF('6 Valoración Control'!G310="","",'6 Valoración Control'!G310)</f>
        <v/>
      </c>
      <c r="E310" s="868" t="str">
        <f>+'7 Mapa Calor Residual'!$C$29</f>
        <v/>
      </c>
      <c r="F310" s="870">
        <f>+'7 Mapa Calor Residual'!$D$29</f>
        <v>0</v>
      </c>
      <c r="G310" s="862">
        <f>+'7 Mapa Calor Residual'!$E$29</f>
        <v>0</v>
      </c>
      <c r="H310" s="224" t="str">
        <f>+IF('9 Mapa Riesgo, Plan Acción'!M311="","",'9 Mapa Riesgo, Plan Acción'!M311)</f>
        <v/>
      </c>
      <c r="I310" s="120" t="str">
        <f>+IF('9 Mapa Riesgo, Plan Acción'!N311="","",'9 Mapa Riesgo, Plan Acción'!N311)</f>
        <v/>
      </c>
      <c r="J310" s="227" t="str">
        <f>+IF('9 Mapa Riesgo, Plan Acción'!O311="","",'9 Mapa Riesgo, Plan Acción'!O311)</f>
        <v/>
      </c>
      <c r="K310" s="227" t="str">
        <f>+IF('9 Mapa Riesgo, Plan Acción'!P311="","",'9 Mapa Riesgo, Plan Acción'!P311)</f>
        <v/>
      </c>
      <c r="L310" s="244" t="str">
        <f>+IF('9 Mapa Riesgo, Plan Acción'!Q311="","",'9 Mapa Riesgo, Plan Acción'!Q311)</f>
        <v/>
      </c>
      <c r="M310" s="142" t="str">
        <f>+IF('9 Mapa Riesgo, Plan Acción'!R311="","",'9 Mapa Riesgo, Plan Acción'!R311)</f>
        <v/>
      </c>
      <c r="P310" s="55"/>
      <c r="Q310" s="55"/>
      <c r="R310" s="55"/>
      <c r="S310" s="55"/>
      <c r="T310" s="55"/>
      <c r="U310" s="55"/>
    </row>
    <row r="311" spans="1:21" s="56" customFormat="1" x14ac:dyDescent="0.25">
      <c r="A311" s="883"/>
      <c r="B311" s="867"/>
      <c r="C311" s="865"/>
      <c r="D311" s="867"/>
      <c r="E311" s="869"/>
      <c r="F311" s="871"/>
      <c r="G311" s="863"/>
      <c r="H311" s="222" t="str">
        <f>+IF('9 Mapa Riesgo, Plan Acción'!M312="","",'9 Mapa Riesgo, Plan Acción'!M312)</f>
        <v/>
      </c>
      <c r="I311" s="122" t="str">
        <f>+IF('9 Mapa Riesgo, Plan Acción'!N312="","",'9 Mapa Riesgo, Plan Acción'!N312)</f>
        <v/>
      </c>
      <c r="J311" s="151" t="str">
        <f>+IF('9 Mapa Riesgo, Plan Acción'!O312="","",'9 Mapa Riesgo, Plan Acción'!O312)</f>
        <v/>
      </c>
      <c r="K311" s="151" t="str">
        <f>+IF('9 Mapa Riesgo, Plan Acción'!P312="","",'9 Mapa Riesgo, Plan Acción'!P312)</f>
        <v/>
      </c>
      <c r="L311" s="242" t="str">
        <f>+IF('9 Mapa Riesgo, Plan Acción'!Q312="","",'9 Mapa Riesgo, Plan Acción'!Q312)</f>
        <v/>
      </c>
      <c r="M311" s="152" t="str">
        <f>+IF('9 Mapa Riesgo, Plan Acción'!R312="","",'9 Mapa Riesgo, Plan Acción'!R312)</f>
        <v/>
      </c>
      <c r="P311" s="55"/>
      <c r="Q311" s="55"/>
      <c r="R311" s="55"/>
      <c r="S311" s="55"/>
      <c r="T311" s="55"/>
      <c r="U311" s="55"/>
    </row>
    <row r="312" spans="1:21" s="56" customFormat="1" x14ac:dyDescent="0.25">
      <c r="A312" s="883"/>
      <c r="B312" s="867"/>
      <c r="C312" s="865"/>
      <c r="D312" s="867"/>
      <c r="E312" s="869"/>
      <c r="F312" s="871"/>
      <c r="G312" s="863"/>
      <c r="H312" s="222" t="str">
        <f>+IF('9 Mapa Riesgo, Plan Acción'!M313="","",'9 Mapa Riesgo, Plan Acción'!M313)</f>
        <v/>
      </c>
      <c r="I312" s="122" t="str">
        <f>+IF('9 Mapa Riesgo, Plan Acción'!N313="","",'9 Mapa Riesgo, Plan Acción'!N313)</f>
        <v/>
      </c>
      <c r="J312" s="151" t="str">
        <f>+IF('9 Mapa Riesgo, Plan Acción'!O313="","",'9 Mapa Riesgo, Plan Acción'!O313)</f>
        <v/>
      </c>
      <c r="K312" s="151" t="str">
        <f>+IF('9 Mapa Riesgo, Plan Acción'!P313="","",'9 Mapa Riesgo, Plan Acción'!P313)</f>
        <v/>
      </c>
      <c r="L312" s="242" t="str">
        <f>+IF('9 Mapa Riesgo, Plan Acción'!Q313="","",'9 Mapa Riesgo, Plan Acción'!Q313)</f>
        <v/>
      </c>
      <c r="M312" s="152" t="str">
        <f>+IF('9 Mapa Riesgo, Plan Acción'!R313="","",'9 Mapa Riesgo, Plan Acción'!R313)</f>
        <v/>
      </c>
      <c r="P312" s="55"/>
      <c r="Q312" s="55"/>
      <c r="R312" s="55"/>
      <c r="S312" s="55"/>
      <c r="T312" s="55"/>
      <c r="U312" s="55"/>
    </row>
    <row r="313" spans="1:21" s="56" customFormat="1" x14ac:dyDescent="0.25">
      <c r="A313" s="883"/>
      <c r="B313" s="867"/>
      <c r="C313" s="865" t="s">
        <v>246</v>
      </c>
      <c r="D313" s="867" t="str">
        <f>+IF('6 Valoración Control'!G313="","",'6 Valoración Control'!G313)</f>
        <v/>
      </c>
      <c r="E313" s="869"/>
      <c r="F313" s="871"/>
      <c r="G313" s="863"/>
      <c r="H313" s="222" t="str">
        <f>+IF('9 Mapa Riesgo, Plan Acción'!M314="","",'9 Mapa Riesgo, Plan Acción'!M314)</f>
        <v/>
      </c>
      <c r="I313" s="122" t="str">
        <f>+IF('9 Mapa Riesgo, Plan Acción'!N314="","",'9 Mapa Riesgo, Plan Acción'!N314)</f>
        <v/>
      </c>
      <c r="J313" s="151" t="str">
        <f>+IF('9 Mapa Riesgo, Plan Acción'!O314="","",'9 Mapa Riesgo, Plan Acción'!O314)</f>
        <v/>
      </c>
      <c r="K313" s="151" t="str">
        <f>+IF('9 Mapa Riesgo, Plan Acción'!P314="","",'9 Mapa Riesgo, Plan Acción'!P314)</f>
        <v/>
      </c>
      <c r="L313" s="242" t="str">
        <f>+IF('9 Mapa Riesgo, Plan Acción'!Q314="","",'9 Mapa Riesgo, Plan Acción'!Q314)</f>
        <v/>
      </c>
      <c r="M313" s="152" t="str">
        <f>+IF('9 Mapa Riesgo, Plan Acción'!R314="","",'9 Mapa Riesgo, Plan Acción'!R314)</f>
        <v/>
      </c>
      <c r="P313" s="55"/>
      <c r="Q313" s="55"/>
      <c r="R313" s="55"/>
      <c r="S313" s="55"/>
      <c r="T313" s="55"/>
      <c r="U313" s="55"/>
    </row>
    <row r="314" spans="1:21" s="56" customFormat="1" x14ac:dyDescent="0.25">
      <c r="A314" s="883"/>
      <c r="B314" s="867"/>
      <c r="C314" s="865"/>
      <c r="D314" s="867"/>
      <c r="E314" s="869"/>
      <c r="F314" s="871"/>
      <c r="G314" s="863"/>
      <c r="H314" s="222" t="str">
        <f>+IF('9 Mapa Riesgo, Plan Acción'!M315="","",'9 Mapa Riesgo, Plan Acción'!M315)</f>
        <v/>
      </c>
      <c r="I314" s="122" t="str">
        <f>+IF('9 Mapa Riesgo, Plan Acción'!N315="","",'9 Mapa Riesgo, Plan Acción'!N315)</f>
        <v/>
      </c>
      <c r="J314" s="151" t="str">
        <f>+IF('9 Mapa Riesgo, Plan Acción'!O315="","",'9 Mapa Riesgo, Plan Acción'!O315)</f>
        <v/>
      </c>
      <c r="K314" s="151" t="str">
        <f>+IF('9 Mapa Riesgo, Plan Acción'!P315="","",'9 Mapa Riesgo, Plan Acción'!P315)</f>
        <v/>
      </c>
      <c r="L314" s="242" t="str">
        <f>+IF('9 Mapa Riesgo, Plan Acción'!Q315="","",'9 Mapa Riesgo, Plan Acción'!Q315)</f>
        <v/>
      </c>
      <c r="M314" s="152" t="str">
        <f>+IF('9 Mapa Riesgo, Plan Acción'!R315="","",'9 Mapa Riesgo, Plan Acción'!R315)</f>
        <v/>
      </c>
      <c r="P314" s="55"/>
      <c r="Q314" s="55"/>
      <c r="R314" s="55"/>
      <c r="S314" s="55"/>
      <c r="T314" s="55"/>
      <c r="U314" s="55"/>
    </row>
    <row r="315" spans="1:21" s="56" customFormat="1" x14ac:dyDescent="0.25">
      <c r="A315" s="883"/>
      <c r="B315" s="867"/>
      <c r="C315" s="865"/>
      <c r="D315" s="867"/>
      <c r="E315" s="869"/>
      <c r="F315" s="871"/>
      <c r="G315" s="863"/>
      <c r="H315" s="222" t="str">
        <f>+IF('9 Mapa Riesgo, Plan Acción'!M316="","",'9 Mapa Riesgo, Plan Acción'!M316)</f>
        <v/>
      </c>
      <c r="I315" s="122" t="str">
        <f>+IF('9 Mapa Riesgo, Plan Acción'!N316="","",'9 Mapa Riesgo, Plan Acción'!N316)</f>
        <v/>
      </c>
      <c r="J315" s="151" t="str">
        <f>+IF('9 Mapa Riesgo, Plan Acción'!O316="","",'9 Mapa Riesgo, Plan Acción'!O316)</f>
        <v/>
      </c>
      <c r="K315" s="151" t="str">
        <f>+IF('9 Mapa Riesgo, Plan Acción'!P316="","",'9 Mapa Riesgo, Plan Acción'!P316)</f>
        <v/>
      </c>
      <c r="L315" s="242" t="str">
        <f>+IF('9 Mapa Riesgo, Plan Acción'!Q316="","",'9 Mapa Riesgo, Plan Acción'!Q316)</f>
        <v/>
      </c>
      <c r="M315" s="152" t="str">
        <f>+IF('9 Mapa Riesgo, Plan Acción'!R316="","",'9 Mapa Riesgo, Plan Acción'!R316)</f>
        <v/>
      </c>
      <c r="P315" s="55"/>
      <c r="Q315" s="55"/>
      <c r="R315" s="55"/>
      <c r="S315" s="55"/>
      <c r="T315" s="55"/>
      <c r="U315" s="55"/>
    </row>
    <row r="316" spans="1:21" s="56" customFormat="1" x14ac:dyDescent="0.25">
      <c r="A316" s="883"/>
      <c r="B316" s="867"/>
      <c r="C316" s="865" t="s">
        <v>247</v>
      </c>
      <c r="D316" s="867" t="str">
        <f>+IF('6 Valoración Control'!G316="","",'6 Valoración Control'!G316)</f>
        <v/>
      </c>
      <c r="E316" s="869"/>
      <c r="F316" s="871"/>
      <c r="G316" s="863"/>
      <c r="H316" s="222" t="str">
        <f>+IF('9 Mapa Riesgo, Plan Acción'!M317="","",'9 Mapa Riesgo, Plan Acción'!M317)</f>
        <v/>
      </c>
      <c r="I316" s="122" t="str">
        <f>+IF('9 Mapa Riesgo, Plan Acción'!N317="","",'9 Mapa Riesgo, Plan Acción'!N317)</f>
        <v/>
      </c>
      <c r="J316" s="151" t="str">
        <f>+IF('9 Mapa Riesgo, Plan Acción'!O317="","",'9 Mapa Riesgo, Plan Acción'!O317)</f>
        <v/>
      </c>
      <c r="K316" s="151" t="str">
        <f>+IF('9 Mapa Riesgo, Plan Acción'!P317="","",'9 Mapa Riesgo, Plan Acción'!P317)</f>
        <v/>
      </c>
      <c r="L316" s="242" t="str">
        <f>+IF('9 Mapa Riesgo, Plan Acción'!Q317="","",'9 Mapa Riesgo, Plan Acción'!Q317)</f>
        <v/>
      </c>
      <c r="M316" s="152" t="str">
        <f>+IF('9 Mapa Riesgo, Plan Acción'!R317="","",'9 Mapa Riesgo, Plan Acción'!R317)</f>
        <v/>
      </c>
      <c r="P316" s="55"/>
      <c r="Q316" s="55"/>
      <c r="R316" s="55"/>
      <c r="S316" s="55"/>
      <c r="T316" s="55"/>
      <c r="U316" s="55"/>
    </row>
    <row r="317" spans="1:21" s="56" customFormat="1" x14ac:dyDescent="0.25">
      <c r="A317" s="883"/>
      <c r="B317" s="867"/>
      <c r="C317" s="865"/>
      <c r="D317" s="867"/>
      <c r="E317" s="869"/>
      <c r="F317" s="871"/>
      <c r="G317" s="863"/>
      <c r="H317" s="222" t="str">
        <f>+IF('9 Mapa Riesgo, Plan Acción'!M318="","",'9 Mapa Riesgo, Plan Acción'!M318)</f>
        <v/>
      </c>
      <c r="I317" s="122" t="str">
        <f>+IF('9 Mapa Riesgo, Plan Acción'!N318="","",'9 Mapa Riesgo, Plan Acción'!N318)</f>
        <v/>
      </c>
      <c r="J317" s="151" t="str">
        <f>+IF('9 Mapa Riesgo, Plan Acción'!O318="","",'9 Mapa Riesgo, Plan Acción'!O318)</f>
        <v/>
      </c>
      <c r="K317" s="151" t="str">
        <f>+IF('9 Mapa Riesgo, Plan Acción'!P318="","",'9 Mapa Riesgo, Plan Acción'!P318)</f>
        <v/>
      </c>
      <c r="L317" s="242" t="str">
        <f>+IF('9 Mapa Riesgo, Plan Acción'!Q318="","",'9 Mapa Riesgo, Plan Acción'!Q318)</f>
        <v/>
      </c>
      <c r="M317" s="152" t="str">
        <f>+IF('9 Mapa Riesgo, Plan Acción'!R318="","",'9 Mapa Riesgo, Plan Acción'!R318)</f>
        <v/>
      </c>
      <c r="P317" s="55"/>
      <c r="Q317" s="55"/>
      <c r="R317" s="55"/>
      <c r="S317" s="55"/>
      <c r="T317" s="55"/>
      <c r="U317" s="55"/>
    </row>
    <row r="318" spans="1:21" s="56" customFormat="1" x14ac:dyDescent="0.25">
      <c r="A318" s="883"/>
      <c r="B318" s="867"/>
      <c r="C318" s="865"/>
      <c r="D318" s="867"/>
      <c r="E318" s="869"/>
      <c r="F318" s="871"/>
      <c r="G318" s="863"/>
      <c r="H318" s="222" t="str">
        <f>+IF('9 Mapa Riesgo, Plan Acción'!M319="","",'9 Mapa Riesgo, Plan Acción'!M319)</f>
        <v/>
      </c>
      <c r="I318" s="122" t="str">
        <f>+IF('9 Mapa Riesgo, Plan Acción'!N319="","",'9 Mapa Riesgo, Plan Acción'!N319)</f>
        <v/>
      </c>
      <c r="J318" s="151" t="str">
        <f>+IF('9 Mapa Riesgo, Plan Acción'!O319="","",'9 Mapa Riesgo, Plan Acción'!O319)</f>
        <v/>
      </c>
      <c r="K318" s="151" t="str">
        <f>+IF('9 Mapa Riesgo, Plan Acción'!P319="","",'9 Mapa Riesgo, Plan Acción'!P319)</f>
        <v/>
      </c>
      <c r="L318" s="242" t="str">
        <f>+IF('9 Mapa Riesgo, Plan Acción'!Q319="","",'9 Mapa Riesgo, Plan Acción'!Q319)</f>
        <v/>
      </c>
      <c r="M318" s="152" t="str">
        <f>+IF('9 Mapa Riesgo, Plan Acción'!R319="","",'9 Mapa Riesgo, Plan Acción'!R319)</f>
        <v/>
      </c>
      <c r="P318" s="55"/>
      <c r="Q318" s="55"/>
      <c r="R318" s="55"/>
      <c r="S318" s="55"/>
      <c r="T318" s="55"/>
      <c r="U318" s="55"/>
    </row>
    <row r="319" spans="1:21" s="56" customFormat="1" x14ac:dyDescent="0.25">
      <c r="A319" s="883"/>
      <c r="B319" s="867"/>
      <c r="C319" s="865" t="s">
        <v>248</v>
      </c>
      <c r="D319" s="867" t="str">
        <f>+IF('6 Valoración Control'!G319="","",'6 Valoración Control'!G319)</f>
        <v/>
      </c>
      <c r="E319" s="869"/>
      <c r="F319" s="871"/>
      <c r="G319" s="863"/>
      <c r="H319" s="222" t="str">
        <f>+IF('9 Mapa Riesgo, Plan Acción'!M320="","",'9 Mapa Riesgo, Plan Acción'!M320)</f>
        <v/>
      </c>
      <c r="I319" s="122" t="str">
        <f>+IF('9 Mapa Riesgo, Plan Acción'!N320="","",'9 Mapa Riesgo, Plan Acción'!N320)</f>
        <v/>
      </c>
      <c r="J319" s="151" t="str">
        <f>+IF('9 Mapa Riesgo, Plan Acción'!O320="","",'9 Mapa Riesgo, Plan Acción'!O320)</f>
        <v/>
      </c>
      <c r="K319" s="151" t="str">
        <f>+IF('9 Mapa Riesgo, Plan Acción'!P320="","",'9 Mapa Riesgo, Plan Acción'!P320)</f>
        <v/>
      </c>
      <c r="L319" s="242" t="str">
        <f>+IF('9 Mapa Riesgo, Plan Acción'!Q320="","",'9 Mapa Riesgo, Plan Acción'!Q320)</f>
        <v/>
      </c>
      <c r="M319" s="152" t="str">
        <f>+IF('9 Mapa Riesgo, Plan Acción'!R320="","",'9 Mapa Riesgo, Plan Acción'!R320)</f>
        <v/>
      </c>
      <c r="P319" s="55"/>
      <c r="Q319" s="55"/>
      <c r="R319" s="55"/>
      <c r="S319" s="55"/>
      <c r="T319" s="55"/>
      <c r="U319" s="55"/>
    </row>
    <row r="320" spans="1:21" s="56" customFormat="1" x14ac:dyDescent="0.25">
      <c r="A320" s="883"/>
      <c r="B320" s="867"/>
      <c r="C320" s="865"/>
      <c r="D320" s="867"/>
      <c r="E320" s="869"/>
      <c r="F320" s="871"/>
      <c r="G320" s="863"/>
      <c r="H320" s="222" t="str">
        <f>+IF('9 Mapa Riesgo, Plan Acción'!M321="","",'9 Mapa Riesgo, Plan Acción'!M321)</f>
        <v/>
      </c>
      <c r="I320" s="122" t="str">
        <f>+IF('9 Mapa Riesgo, Plan Acción'!N321="","",'9 Mapa Riesgo, Plan Acción'!N321)</f>
        <v/>
      </c>
      <c r="J320" s="151" t="str">
        <f>+IF('9 Mapa Riesgo, Plan Acción'!O321="","",'9 Mapa Riesgo, Plan Acción'!O321)</f>
        <v/>
      </c>
      <c r="K320" s="151" t="str">
        <f>+IF('9 Mapa Riesgo, Plan Acción'!P321="","",'9 Mapa Riesgo, Plan Acción'!P321)</f>
        <v/>
      </c>
      <c r="L320" s="242" t="str">
        <f>+IF('9 Mapa Riesgo, Plan Acción'!Q321="","",'9 Mapa Riesgo, Plan Acción'!Q321)</f>
        <v/>
      </c>
      <c r="M320" s="152" t="str">
        <f>+IF('9 Mapa Riesgo, Plan Acción'!R321="","",'9 Mapa Riesgo, Plan Acción'!R321)</f>
        <v/>
      </c>
      <c r="P320" s="55"/>
      <c r="Q320" s="55"/>
      <c r="R320" s="55"/>
      <c r="S320" s="55"/>
      <c r="T320" s="55"/>
      <c r="U320" s="55"/>
    </row>
    <row r="321" spans="1:21" s="56" customFormat="1" x14ac:dyDescent="0.25">
      <c r="A321" s="883"/>
      <c r="B321" s="867"/>
      <c r="C321" s="865"/>
      <c r="D321" s="867"/>
      <c r="E321" s="869"/>
      <c r="F321" s="871"/>
      <c r="G321" s="863"/>
      <c r="H321" s="222" t="str">
        <f>+IF('9 Mapa Riesgo, Plan Acción'!M322="","",'9 Mapa Riesgo, Plan Acción'!M322)</f>
        <v/>
      </c>
      <c r="I321" s="122" t="str">
        <f>+IF('9 Mapa Riesgo, Plan Acción'!N322="","",'9 Mapa Riesgo, Plan Acción'!N322)</f>
        <v/>
      </c>
      <c r="J321" s="151" t="str">
        <f>+IF('9 Mapa Riesgo, Plan Acción'!O322="","",'9 Mapa Riesgo, Plan Acción'!O322)</f>
        <v/>
      </c>
      <c r="K321" s="151" t="str">
        <f>+IF('9 Mapa Riesgo, Plan Acción'!P322="","",'9 Mapa Riesgo, Plan Acción'!P322)</f>
        <v/>
      </c>
      <c r="L321" s="242" t="str">
        <f>+IF('9 Mapa Riesgo, Plan Acción'!Q322="","",'9 Mapa Riesgo, Plan Acción'!Q322)</f>
        <v/>
      </c>
      <c r="M321" s="152" t="str">
        <f>+IF('9 Mapa Riesgo, Plan Acción'!R322="","",'9 Mapa Riesgo, Plan Acción'!R322)</f>
        <v/>
      </c>
      <c r="P321" s="55"/>
      <c r="Q321" s="55"/>
      <c r="R321" s="55"/>
      <c r="S321" s="55"/>
      <c r="T321" s="55"/>
      <c r="U321" s="55"/>
    </row>
    <row r="322" spans="1:21" s="56" customFormat="1" x14ac:dyDescent="0.25">
      <c r="A322" s="883"/>
      <c r="B322" s="867"/>
      <c r="C322" s="865" t="s">
        <v>249</v>
      </c>
      <c r="D322" s="867" t="str">
        <f>+IF('6 Valoración Control'!G322="","",'6 Valoración Control'!G322)</f>
        <v/>
      </c>
      <c r="E322" s="869"/>
      <c r="F322" s="871"/>
      <c r="G322" s="863"/>
      <c r="H322" s="222" t="str">
        <f>+IF('9 Mapa Riesgo, Plan Acción'!M323="","",'9 Mapa Riesgo, Plan Acción'!M323)</f>
        <v/>
      </c>
      <c r="I322" s="122" t="str">
        <f>+IF('9 Mapa Riesgo, Plan Acción'!N323="","",'9 Mapa Riesgo, Plan Acción'!N323)</f>
        <v/>
      </c>
      <c r="J322" s="151" t="str">
        <f>+IF('9 Mapa Riesgo, Plan Acción'!O323="","",'9 Mapa Riesgo, Plan Acción'!O323)</f>
        <v/>
      </c>
      <c r="K322" s="151" t="str">
        <f>+IF('9 Mapa Riesgo, Plan Acción'!P323="","",'9 Mapa Riesgo, Plan Acción'!P323)</f>
        <v/>
      </c>
      <c r="L322" s="242" t="str">
        <f>+IF('9 Mapa Riesgo, Plan Acción'!Q323="","",'9 Mapa Riesgo, Plan Acción'!Q323)</f>
        <v/>
      </c>
      <c r="M322" s="152" t="str">
        <f>+IF('9 Mapa Riesgo, Plan Acción'!R323="","",'9 Mapa Riesgo, Plan Acción'!R323)</f>
        <v/>
      </c>
      <c r="P322" s="55"/>
      <c r="Q322" s="55"/>
      <c r="R322" s="55"/>
      <c r="S322" s="55"/>
      <c r="T322" s="55"/>
      <c r="U322" s="55"/>
    </row>
    <row r="323" spans="1:21" s="56" customFormat="1" x14ac:dyDescent="0.25">
      <c r="A323" s="883"/>
      <c r="B323" s="867"/>
      <c r="C323" s="865"/>
      <c r="D323" s="867"/>
      <c r="E323" s="869"/>
      <c r="F323" s="871"/>
      <c r="G323" s="863"/>
      <c r="H323" s="222" t="str">
        <f>+IF('9 Mapa Riesgo, Plan Acción'!M324="","",'9 Mapa Riesgo, Plan Acción'!M324)</f>
        <v/>
      </c>
      <c r="I323" s="122" t="str">
        <f>+IF('9 Mapa Riesgo, Plan Acción'!N324="","",'9 Mapa Riesgo, Plan Acción'!N324)</f>
        <v/>
      </c>
      <c r="J323" s="151" t="str">
        <f>+IF('9 Mapa Riesgo, Plan Acción'!O324="","",'9 Mapa Riesgo, Plan Acción'!O324)</f>
        <v/>
      </c>
      <c r="K323" s="151" t="str">
        <f>+IF('9 Mapa Riesgo, Plan Acción'!P324="","",'9 Mapa Riesgo, Plan Acción'!P324)</f>
        <v/>
      </c>
      <c r="L323" s="242" t="str">
        <f>+IF('9 Mapa Riesgo, Plan Acción'!Q324="","",'9 Mapa Riesgo, Plan Acción'!Q324)</f>
        <v/>
      </c>
      <c r="M323" s="152" t="str">
        <f>+IF('9 Mapa Riesgo, Plan Acción'!R324="","",'9 Mapa Riesgo, Plan Acción'!R324)</f>
        <v/>
      </c>
      <c r="P323" s="55"/>
      <c r="Q323" s="55"/>
      <c r="R323" s="55"/>
      <c r="S323" s="55"/>
      <c r="T323" s="55"/>
      <c r="U323" s="55"/>
    </row>
    <row r="324" spans="1:21" s="56" customFormat="1" ht="12.75" thickBot="1" x14ac:dyDescent="0.3">
      <c r="A324" s="884"/>
      <c r="B324" s="881"/>
      <c r="C324" s="880"/>
      <c r="D324" s="881"/>
      <c r="E324" s="874"/>
      <c r="F324" s="875"/>
      <c r="G324" s="885"/>
      <c r="H324" s="223" t="str">
        <f>+IF('9 Mapa Riesgo, Plan Acción'!M325="","",'9 Mapa Riesgo, Plan Acción'!M325)</f>
        <v/>
      </c>
      <c r="I324" s="124" t="str">
        <f>+IF('9 Mapa Riesgo, Plan Acción'!N325="","",'9 Mapa Riesgo, Plan Acción'!N325)</f>
        <v/>
      </c>
      <c r="J324" s="229" t="str">
        <f>+IF('9 Mapa Riesgo, Plan Acción'!O325="","",'9 Mapa Riesgo, Plan Acción'!O325)</f>
        <v/>
      </c>
      <c r="K324" s="229" t="str">
        <f>+IF('9 Mapa Riesgo, Plan Acción'!P325="","",'9 Mapa Riesgo, Plan Acción'!P325)</f>
        <v/>
      </c>
      <c r="L324" s="243" t="str">
        <f>+IF('9 Mapa Riesgo, Plan Acción'!Q325="","",'9 Mapa Riesgo, Plan Acción'!Q325)</f>
        <v/>
      </c>
      <c r="M324" s="153" t="str">
        <f>+IF('9 Mapa Riesgo, Plan Acción'!R325="","",'9 Mapa Riesgo, Plan Acción'!R325)</f>
        <v/>
      </c>
      <c r="P324" s="55"/>
      <c r="Q324" s="55"/>
      <c r="R324" s="55"/>
      <c r="S324" s="55"/>
      <c r="T324" s="55"/>
      <c r="U324" s="55"/>
    </row>
    <row r="325" spans="1:21" s="56" customFormat="1" x14ac:dyDescent="0.25">
      <c r="A325" s="882" t="str">
        <f>'2 Contexto e Identificación'!$A$31</f>
        <v>R20</v>
      </c>
      <c r="B325" s="866" t="str">
        <f>+'2 Contexto e Identificación'!$E$31</f>
        <v xml:space="preserve">  </v>
      </c>
      <c r="C325" s="864" t="s">
        <v>242</v>
      </c>
      <c r="D325" s="866" t="str">
        <f>+IF('6 Valoración Control'!G325="","",'6 Valoración Control'!G325)</f>
        <v/>
      </c>
      <c r="E325" s="868" t="str">
        <f>+'7 Mapa Calor Residual'!$C$30</f>
        <v/>
      </c>
      <c r="F325" s="870">
        <f>+'7 Mapa Calor Residual'!$D$30</f>
        <v>0</v>
      </c>
      <c r="G325" s="862">
        <f>+'7 Mapa Calor Residual'!$E$30</f>
        <v>0</v>
      </c>
      <c r="H325" s="224" t="str">
        <f>+IF('9 Mapa Riesgo, Plan Acción'!M326="","",'9 Mapa Riesgo, Plan Acción'!M326)</f>
        <v/>
      </c>
      <c r="I325" s="120" t="str">
        <f>+IF('9 Mapa Riesgo, Plan Acción'!N326="","",'9 Mapa Riesgo, Plan Acción'!N326)</f>
        <v/>
      </c>
      <c r="J325" s="227" t="str">
        <f>+IF('9 Mapa Riesgo, Plan Acción'!O326="","",'9 Mapa Riesgo, Plan Acción'!O326)</f>
        <v/>
      </c>
      <c r="K325" s="227" t="str">
        <f>+IF('9 Mapa Riesgo, Plan Acción'!P326="","",'9 Mapa Riesgo, Plan Acción'!P326)</f>
        <v/>
      </c>
      <c r="L325" s="244" t="str">
        <f>+IF('9 Mapa Riesgo, Plan Acción'!Q326="","",'9 Mapa Riesgo, Plan Acción'!Q326)</f>
        <v/>
      </c>
      <c r="M325" s="142" t="str">
        <f>+IF('9 Mapa Riesgo, Plan Acción'!R326="","",'9 Mapa Riesgo, Plan Acción'!R326)</f>
        <v/>
      </c>
      <c r="P325" s="55"/>
      <c r="Q325" s="55"/>
      <c r="R325" s="55"/>
      <c r="S325" s="55"/>
      <c r="T325" s="55"/>
      <c r="U325" s="55"/>
    </row>
    <row r="326" spans="1:21" s="56" customFormat="1" x14ac:dyDescent="0.25">
      <c r="A326" s="883"/>
      <c r="B326" s="867"/>
      <c r="C326" s="865"/>
      <c r="D326" s="867"/>
      <c r="E326" s="869"/>
      <c r="F326" s="871"/>
      <c r="G326" s="863"/>
      <c r="H326" s="222" t="str">
        <f>+IF('9 Mapa Riesgo, Plan Acción'!M327="","",'9 Mapa Riesgo, Plan Acción'!M327)</f>
        <v/>
      </c>
      <c r="I326" s="122" t="str">
        <f>+IF('9 Mapa Riesgo, Plan Acción'!N327="","",'9 Mapa Riesgo, Plan Acción'!N327)</f>
        <v/>
      </c>
      <c r="J326" s="151" t="str">
        <f>+IF('9 Mapa Riesgo, Plan Acción'!O327="","",'9 Mapa Riesgo, Plan Acción'!O327)</f>
        <v/>
      </c>
      <c r="K326" s="151" t="str">
        <f>+IF('9 Mapa Riesgo, Plan Acción'!P327="","",'9 Mapa Riesgo, Plan Acción'!P327)</f>
        <v/>
      </c>
      <c r="L326" s="242" t="str">
        <f>+IF('9 Mapa Riesgo, Plan Acción'!Q327="","",'9 Mapa Riesgo, Plan Acción'!Q327)</f>
        <v/>
      </c>
      <c r="M326" s="152" t="str">
        <f>+IF('9 Mapa Riesgo, Plan Acción'!R327="","",'9 Mapa Riesgo, Plan Acción'!R327)</f>
        <v/>
      </c>
      <c r="P326" s="55"/>
      <c r="Q326" s="55"/>
      <c r="R326" s="55"/>
      <c r="S326" s="55"/>
      <c r="T326" s="55"/>
      <c r="U326" s="55"/>
    </row>
    <row r="327" spans="1:21" s="56" customFormat="1" x14ac:dyDescent="0.25">
      <c r="A327" s="883"/>
      <c r="B327" s="867"/>
      <c r="C327" s="865"/>
      <c r="D327" s="867"/>
      <c r="E327" s="869"/>
      <c r="F327" s="871"/>
      <c r="G327" s="863"/>
      <c r="H327" s="222" t="str">
        <f>+IF('9 Mapa Riesgo, Plan Acción'!M328="","",'9 Mapa Riesgo, Plan Acción'!M328)</f>
        <v/>
      </c>
      <c r="I327" s="122" t="str">
        <f>+IF('9 Mapa Riesgo, Plan Acción'!N328="","",'9 Mapa Riesgo, Plan Acción'!N328)</f>
        <v/>
      </c>
      <c r="J327" s="151" t="str">
        <f>+IF('9 Mapa Riesgo, Plan Acción'!O328="","",'9 Mapa Riesgo, Plan Acción'!O328)</f>
        <v/>
      </c>
      <c r="K327" s="151" t="str">
        <f>+IF('9 Mapa Riesgo, Plan Acción'!P328="","",'9 Mapa Riesgo, Plan Acción'!P328)</f>
        <v/>
      </c>
      <c r="L327" s="242" t="str">
        <f>+IF('9 Mapa Riesgo, Plan Acción'!Q328="","",'9 Mapa Riesgo, Plan Acción'!Q328)</f>
        <v/>
      </c>
      <c r="M327" s="152" t="str">
        <f>+IF('9 Mapa Riesgo, Plan Acción'!R328="","",'9 Mapa Riesgo, Plan Acción'!R328)</f>
        <v/>
      </c>
      <c r="P327" s="55"/>
      <c r="Q327" s="55"/>
      <c r="R327" s="55"/>
      <c r="S327" s="55"/>
      <c r="T327" s="55"/>
      <c r="U327" s="55"/>
    </row>
    <row r="328" spans="1:21" s="56" customFormat="1" x14ac:dyDescent="0.25">
      <c r="A328" s="883"/>
      <c r="B328" s="867"/>
      <c r="C328" s="865" t="s">
        <v>246</v>
      </c>
      <c r="D328" s="867" t="str">
        <f>+IF('6 Valoración Control'!G328="","",'6 Valoración Control'!G328)</f>
        <v/>
      </c>
      <c r="E328" s="869"/>
      <c r="F328" s="871"/>
      <c r="G328" s="863"/>
      <c r="H328" s="222" t="str">
        <f>+IF('9 Mapa Riesgo, Plan Acción'!M329="","",'9 Mapa Riesgo, Plan Acción'!M329)</f>
        <v/>
      </c>
      <c r="I328" s="122" t="str">
        <f>+IF('9 Mapa Riesgo, Plan Acción'!N329="","",'9 Mapa Riesgo, Plan Acción'!N329)</f>
        <v/>
      </c>
      <c r="J328" s="151" t="str">
        <f>+IF('9 Mapa Riesgo, Plan Acción'!O329="","",'9 Mapa Riesgo, Plan Acción'!O329)</f>
        <v/>
      </c>
      <c r="K328" s="151" t="str">
        <f>+IF('9 Mapa Riesgo, Plan Acción'!P329="","",'9 Mapa Riesgo, Plan Acción'!P329)</f>
        <v/>
      </c>
      <c r="L328" s="242" t="str">
        <f>+IF('9 Mapa Riesgo, Plan Acción'!Q329="","",'9 Mapa Riesgo, Plan Acción'!Q329)</f>
        <v/>
      </c>
      <c r="M328" s="152" t="str">
        <f>+IF('9 Mapa Riesgo, Plan Acción'!R329="","",'9 Mapa Riesgo, Plan Acción'!R329)</f>
        <v/>
      </c>
      <c r="P328" s="55"/>
      <c r="Q328" s="55"/>
      <c r="R328" s="55"/>
      <c r="S328" s="55"/>
      <c r="T328" s="55"/>
      <c r="U328" s="55"/>
    </row>
    <row r="329" spans="1:21" s="56" customFormat="1" x14ac:dyDescent="0.25">
      <c r="A329" s="883"/>
      <c r="B329" s="867"/>
      <c r="C329" s="865"/>
      <c r="D329" s="867"/>
      <c r="E329" s="869"/>
      <c r="F329" s="871"/>
      <c r="G329" s="863"/>
      <c r="H329" s="222" t="str">
        <f>+IF('9 Mapa Riesgo, Plan Acción'!M330="","",'9 Mapa Riesgo, Plan Acción'!M330)</f>
        <v/>
      </c>
      <c r="I329" s="122" t="str">
        <f>+IF('9 Mapa Riesgo, Plan Acción'!N330="","",'9 Mapa Riesgo, Plan Acción'!N330)</f>
        <v/>
      </c>
      <c r="J329" s="151" t="str">
        <f>+IF('9 Mapa Riesgo, Plan Acción'!O330="","",'9 Mapa Riesgo, Plan Acción'!O330)</f>
        <v/>
      </c>
      <c r="K329" s="151" t="str">
        <f>+IF('9 Mapa Riesgo, Plan Acción'!P330="","",'9 Mapa Riesgo, Plan Acción'!P330)</f>
        <v/>
      </c>
      <c r="L329" s="242" t="str">
        <f>+IF('9 Mapa Riesgo, Plan Acción'!Q330="","",'9 Mapa Riesgo, Plan Acción'!Q330)</f>
        <v/>
      </c>
      <c r="M329" s="152" t="str">
        <f>+IF('9 Mapa Riesgo, Plan Acción'!R330="","",'9 Mapa Riesgo, Plan Acción'!R330)</f>
        <v/>
      </c>
      <c r="P329" s="55"/>
      <c r="Q329" s="55"/>
      <c r="R329" s="55"/>
      <c r="S329" s="55"/>
      <c r="T329" s="55"/>
      <c r="U329" s="55"/>
    </row>
    <row r="330" spans="1:21" s="56" customFormat="1" x14ac:dyDescent="0.25">
      <c r="A330" s="883"/>
      <c r="B330" s="867"/>
      <c r="C330" s="865"/>
      <c r="D330" s="867"/>
      <c r="E330" s="869"/>
      <c r="F330" s="871"/>
      <c r="G330" s="863"/>
      <c r="H330" s="222" t="str">
        <f>+IF('9 Mapa Riesgo, Plan Acción'!M331="","",'9 Mapa Riesgo, Plan Acción'!M331)</f>
        <v/>
      </c>
      <c r="I330" s="122" t="str">
        <f>+IF('9 Mapa Riesgo, Plan Acción'!N331="","",'9 Mapa Riesgo, Plan Acción'!N331)</f>
        <v/>
      </c>
      <c r="J330" s="151" t="str">
        <f>+IF('9 Mapa Riesgo, Plan Acción'!O331="","",'9 Mapa Riesgo, Plan Acción'!O331)</f>
        <v/>
      </c>
      <c r="K330" s="151" t="str">
        <f>+IF('9 Mapa Riesgo, Plan Acción'!P331="","",'9 Mapa Riesgo, Plan Acción'!P331)</f>
        <v/>
      </c>
      <c r="L330" s="242" t="str">
        <f>+IF('9 Mapa Riesgo, Plan Acción'!Q331="","",'9 Mapa Riesgo, Plan Acción'!Q331)</f>
        <v/>
      </c>
      <c r="M330" s="152" t="str">
        <f>+IF('9 Mapa Riesgo, Plan Acción'!R331="","",'9 Mapa Riesgo, Plan Acción'!R331)</f>
        <v/>
      </c>
      <c r="P330" s="55"/>
      <c r="Q330" s="55"/>
      <c r="R330" s="55"/>
      <c r="S330" s="55"/>
      <c r="T330" s="55"/>
      <c r="U330" s="55"/>
    </row>
    <row r="331" spans="1:21" s="56" customFormat="1" x14ac:dyDescent="0.25">
      <c r="A331" s="883"/>
      <c r="B331" s="867"/>
      <c r="C331" s="865" t="s">
        <v>247</v>
      </c>
      <c r="D331" s="867" t="str">
        <f>+IF('6 Valoración Control'!G331="","",'6 Valoración Control'!G331)</f>
        <v/>
      </c>
      <c r="E331" s="869"/>
      <c r="F331" s="871"/>
      <c r="G331" s="863"/>
      <c r="H331" s="222" t="str">
        <f>+IF('9 Mapa Riesgo, Plan Acción'!M332="","",'9 Mapa Riesgo, Plan Acción'!M332)</f>
        <v/>
      </c>
      <c r="I331" s="122" t="str">
        <f>+IF('9 Mapa Riesgo, Plan Acción'!N332="","",'9 Mapa Riesgo, Plan Acción'!N332)</f>
        <v/>
      </c>
      <c r="J331" s="151" t="str">
        <f>+IF('9 Mapa Riesgo, Plan Acción'!O332="","",'9 Mapa Riesgo, Plan Acción'!O332)</f>
        <v/>
      </c>
      <c r="K331" s="151" t="str">
        <f>+IF('9 Mapa Riesgo, Plan Acción'!P332="","",'9 Mapa Riesgo, Plan Acción'!P332)</f>
        <v/>
      </c>
      <c r="L331" s="242" t="str">
        <f>+IF('9 Mapa Riesgo, Plan Acción'!Q332="","",'9 Mapa Riesgo, Plan Acción'!Q332)</f>
        <v/>
      </c>
      <c r="M331" s="152" t="str">
        <f>+IF('9 Mapa Riesgo, Plan Acción'!R332="","",'9 Mapa Riesgo, Plan Acción'!R332)</f>
        <v/>
      </c>
      <c r="P331" s="55"/>
      <c r="Q331" s="55"/>
      <c r="R331" s="55"/>
      <c r="S331" s="55"/>
      <c r="T331" s="55"/>
      <c r="U331" s="55"/>
    </row>
    <row r="332" spans="1:21" s="56" customFormat="1" x14ac:dyDescent="0.25">
      <c r="A332" s="883"/>
      <c r="B332" s="867"/>
      <c r="C332" s="865"/>
      <c r="D332" s="867"/>
      <c r="E332" s="869"/>
      <c r="F332" s="871"/>
      <c r="G332" s="863"/>
      <c r="H332" s="222" t="str">
        <f>+IF('9 Mapa Riesgo, Plan Acción'!M333="","",'9 Mapa Riesgo, Plan Acción'!M333)</f>
        <v/>
      </c>
      <c r="I332" s="122" t="str">
        <f>+IF('9 Mapa Riesgo, Plan Acción'!N333="","",'9 Mapa Riesgo, Plan Acción'!N333)</f>
        <v/>
      </c>
      <c r="J332" s="151" t="str">
        <f>+IF('9 Mapa Riesgo, Plan Acción'!O333="","",'9 Mapa Riesgo, Plan Acción'!O333)</f>
        <v/>
      </c>
      <c r="K332" s="151" t="str">
        <f>+IF('9 Mapa Riesgo, Plan Acción'!P333="","",'9 Mapa Riesgo, Plan Acción'!P333)</f>
        <v/>
      </c>
      <c r="L332" s="242" t="str">
        <f>+IF('9 Mapa Riesgo, Plan Acción'!Q333="","",'9 Mapa Riesgo, Plan Acción'!Q333)</f>
        <v/>
      </c>
      <c r="M332" s="152" t="str">
        <f>+IF('9 Mapa Riesgo, Plan Acción'!R333="","",'9 Mapa Riesgo, Plan Acción'!R333)</f>
        <v/>
      </c>
      <c r="P332" s="55"/>
      <c r="Q332" s="55"/>
      <c r="R332" s="55"/>
      <c r="S332" s="55"/>
      <c r="T332" s="55"/>
      <c r="U332" s="55"/>
    </row>
    <row r="333" spans="1:21" s="56" customFormat="1" x14ac:dyDescent="0.25">
      <c r="A333" s="883"/>
      <c r="B333" s="867"/>
      <c r="C333" s="865"/>
      <c r="D333" s="867"/>
      <c r="E333" s="869"/>
      <c r="F333" s="871"/>
      <c r="G333" s="863"/>
      <c r="H333" s="222" t="str">
        <f>+IF('9 Mapa Riesgo, Plan Acción'!M334="","",'9 Mapa Riesgo, Plan Acción'!M334)</f>
        <v/>
      </c>
      <c r="I333" s="122" t="str">
        <f>+IF('9 Mapa Riesgo, Plan Acción'!N334="","",'9 Mapa Riesgo, Plan Acción'!N334)</f>
        <v/>
      </c>
      <c r="J333" s="151" t="str">
        <f>+IF('9 Mapa Riesgo, Plan Acción'!O334="","",'9 Mapa Riesgo, Plan Acción'!O334)</f>
        <v/>
      </c>
      <c r="K333" s="151" t="str">
        <f>+IF('9 Mapa Riesgo, Plan Acción'!P334="","",'9 Mapa Riesgo, Plan Acción'!P334)</f>
        <v/>
      </c>
      <c r="L333" s="242" t="str">
        <f>+IF('9 Mapa Riesgo, Plan Acción'!Q334="","",'9 Mapa Riesgo, Plan Acción'!Q334)</f>
        <v/>
      </c>
      <c r="M333" s="152" t="str">
        <f>+IF('9 Mapa Riesgo, Plan Acción'!R334="","",'9 Mapa Riesgo, Plan Acción'!R334)</f>
        <v/>
      </c>
      <c r="P333" s="55"/>
      <c r="Q333" s="55"/>
      <c r="R333" s="55"/>
      <c r="S333" s="55"/>
      <c r="T333" s="55"/>
      <c r="U333" s="55"/>
    </row>
    <row r="334" spans="1:21" s="56" customFormat="1" x14ac:dyDescent="0.25">
      <c r="A334" s="883"/>
      <c r="B334" s="867"/>
      <c r="C334" s="865" t="s">
        <v>248</v>
      </c>
      <c r="D334" s="867" t="str">
        <f>+IF('6 Valoración Control'!G334="","",'6 Valoración Control'!G334)</f>
        <v/>
      </c>
      <c r="E334" s="869"/>
      <c r="F334" s="871"/>
      <c r="G334" s="863"/>
      <c r="H334" s="222" t="str">
        <f>+IF('9 Mapa Riesgo, Plan Acción'!M335="","",'9 Mapa Riesgo, Plan Acción'!M335)</f>
        <v/>
      </c>
      <c r="I334" s="122" t="str">
        <f>+IF('9 Mapa Riesgo, Plan Acción'!N335="","",'9 Mapa Riesgo, Plan Acción'!N335)</f>
        <v/>
      </c>
      <c r="J334" s="151" t="str">
        <f>+IF('9 Mapa Riesgo, Plan Acción'!O335="","",'9 Mapa Riesgo, Plan Acción'!O335)</f>
        <v/>
      </c>
      <c r="K334" s="151" t="str">
        <f>+IF('9 Mapa Riesgo, Plan Acción'!P335="","",'9 Mapa Riesgo, Plan Acción'!P335)</f>
        <v/>
      </c>
      <c r="L334" s="242" t="str">
        <f>+IF('9 Mapa Riesgo, Plan Acción'!Q335="","",'9 Mapa Riesgo, Plan Acción'!Q335)</f>
        <v/>
      </c>
      <c r="M334" s="152" t="str">
        <f>+IF('9 Mapa Riesgo, Plan Acción'!R335="","",'9 Mapa Riesgo, Plan Acción'!R335)</f>
        <v/>
      </c>
      <c r="P334" s="55"/>
      <c r="Q334" s="55"/>
      <c r="R334" s="55"/>
      <c r="S334" s="55"/>
      <c r="T334" s="55"/>
      <c r="U334" s="55"/>
    </row>
    <row r="335" spans="1:21" s="56" customFormat="1" x14ac:dyDescent="0.25">
      <c r="A335" s="883"/>
      <c r="B335" s="867"/>
      <c r="C335" s="865"/>
      <c r="D335" s="867"/>
      <c r="E335" s="869"/>
      <c r="F335" s="871"/>
      <c r="G335" s="863"/>
      <c r="H335" s="222" t="str">
        <f>+IF('9 Mapa Riesgo, Plan Acción'!M336="","",'9 Mapa Riesgo, Plan Acción'!M336)</f>
        <v/>
      </c>
      <c r="I335" s="122" t="str">
        <f>+IF('9 Mapa Riesgo, Plan Acción'!N336="","",'9 Mapa Riesgo, Plan Acción'!N336)</f>
        <v/>
      </c>
      <c r="J335" s="151" t="str">
        <f>+IF('9 Mapa Riesgo, Plan Acción'!O336="","",'9 Mapa Riesgo, Plan Acción'!O336)</f>
        <v/>
      </c>
      <c r="K335" s="151" t="str">
        <f>+IF('9 Mapa Riesgo, Plan Acción'!P336="","",'9 Mapa Riesgo, Plan Acción'!P336)</f>
        <v/>
      </c>
      <c r="L335" s="242" t="str">
        <f>+IF('9 Mapa Riesgo, Plan Acción'!Q336="","",'9 Mapa Riesgo, Plan Acción'!Q336)</f>
        <v/>
      </c>
      <c r="M335" s="152" t="str">
        <f>+IF('9 Mapa Riesgo, Plan Acción'!R336="","",'9 Mapa Riesgo, Plan Acción'!R336)</f>
        <v/>
      </c>
      <c r="P335" s="55"/>
      <c r="Q335" s="55"/>
      <c r="R335" s="55"/>
      <c r="S335" s="55"/>
      <c r="T335" s="55"/>
      <c r="U335" s="55"/>
    </row>
    <row r="336" spans="1:21" s="56" customFormat="1" x14ac:dyDescent="0.25">
      <c r="A336" s="883"/>
      <c r="B336" s="867"/>
      <c r="C336" s="865"/>
      <c r="D336" s="867"/>
      <c r="E336" s="869"/>
      <c r="F336" s="871"/>
      <c r="G336" s="863"/>
      <c r="H336" s="222" t="str">
        <f>+IF('9 Mapa Riesgo, Plan Acción'!M337="","",'9 Mapa Riesgo, Plan Acción'!M337)</f>
        <v/>
      </c>
      <c r="I336" s="122" t="str">
        <f>+IF('9 Mapa Riesgo, Plan Acción'!N337="","",'9 Mapa Riesgo, Plan Acción'!N337)</f>
        <v/>
      </c>
      <c r="J336" s="151" t="str">
        <f>+IF('9 Mapa Riesgo, Plan Acción'!O337="","",'9 Mapa Riesgo, Plan Acción'!O337)</f>
        <v/>
      </c>
      <c r="K336" s="151" t="str">
        <f>+IF('9 Mapa Riesgo, Plan Acción'!P337="","",'9 Mapa Riesgo, Plan Acción'!P337)</f>
        <v/>
      </c>
      <c r="L336" s="242" t="str">
        <f>+IF('9 Mapa Riesgo, Plan Acción'!Q337="","",'9 Mapa Riesgo, Plan Acción'!Q337)</f>
        <v/>
      </c>
      <c r="M336" s="152" t="str">
        <f>+IF('9 Mapa Riesgo, Plan Acción'!R337="","",'9 Mapa Riesgo, Plan Acción'!R337)</f>
        <v/>
      </c>
      <c r="P336" s="55"/>
      <c r="Q336" s="55"/>
      <c r="R336" s="55"/>
      <c r="S336" s="55"/>
      <c r="T336" s="55"/>
      <c r="U336" s="55"/>
    </row>
    <row r="337" spans="1:21" s="56" customFormat="1" x14ac:dyDescent="0.25">
      <c r="A337" s="883"/>
      <c r="B337" s="867"/>
      <c r="C337" s="865" t="s">
        <v>249</v>
      </c>
      <c r="D337" s="867" t="str">
        <f>+IF('6 Valoración Control'!G337="","",'6 Valoración Control'!G337)</f>
        <v/>
      </c>
      <c r="E337" s="869"/>
      <c r="F337" s="871"/>
      <c r="G337" s="863"/>
      <c r="H337" s="222" t="str">
        <f>+IF('9 Mapa Riesgo, Plan Acción'!M338="","",'9 Mapa Riesgo, Plan Acción'!M338)</f>
        <v/>
      </c>
      <c r="I337" s="122" t="str">
        <f>+IF('9 Mapa Riesgo, Plan Acción'!N338="","",'9 Mapa Riesgo, Plan Acción'!N338)</f>
        <v/>
      </c>
      <c r="J337" s="151" t="str">
        <f>+IF('9 Mapa Riesgo, Plan Acción'!O338="","",'9 Mapa Riesgo, Plan Acción'!O338)</f>
        <v/>
      </c>
      <c r="K337" s="151" t="str">
        <f>+IF('9 Mapa Riesgo, Plan Acción'!P338="","",'9 Mapa Riesgo, Plan Acción'!P338)</f>
        <v/>
      </c>
      <c r="L337" s="242" t="str">
        <f>+IF('9 Mapa Riesgo, Plan Acción'!Q338="","",'9 Mapa Riesgo, Plan Acción'!Q338)</f>
        <v/>
      </c>
      <c r="M337" s="152" t="str">
        <f>+IF('9 Mapa Riesgo, Plan Acción'!R338="","",'9 Mapa Riesgo, Plan Acción'!R338)</f>
        <v/>
      </c>
      <c r="P337" s="55"/>
      <c r="Q337" s="55"/>
      <c r="R337" s="55"/>
      <c r="S337" s="55"/>
      <c r="T337" s="55"/>
      <c r="U337" s="55"/>
    </row>
    <row r="338" spans="1:21" s="56" customFormat="1" x14ac:dyDescent="0.25">
      <c r="A338" s="883"/>
      <c r="B338" s="867"/>
      <c r="C338" s="865"/>
      <c r="D338" s="867"/>
      <c r="E338" s="869"/>
      <c r="F338" s="871"/>
      <c r="G338" s="863"/>
      <c r="H338" s="222" t="str">
        <f>+IF('9 Mapa Riesgo, Plan Acción'!M339="","",'9 Mapa Riesgo, Plan Acción'!M339)</f>
        <v/>
      </c>
      <c r="I338" s="122" t="str">
        <f>+IF('9 Mapa Riesgo, Plan Acción'!N339="","",'9 Mapa Riesgo, Plan Acción'!N339)</f>
        <v/>
      </c>
      <c r="J338" s="151" t="str">
        <f>+IF('9 Mapa Riesgo, Plan Acción'!O339="","",'9 Mapa Riesgo, Plan Acción'!O339)</f>
        <v/>
      </c>
      <c r="K338" s="151" t="str">
        <f>+IF('9 Mapa Riesgo, Plan Acción'!P339="","",'9 Mapa Riesgo, Plan Acción'!P339)</f>
        <v/>
      </c>
      <c r="L338" s="242" t="str">
        <f>+IF('9 Mapa Riesgo, Plan Acción'!Q339="","",'9 Mapa Riesgo, Plan Acción'!Q339)</f>
        <v/>
      </c>
      <c r="M338" s="152" t="str">
        <f>+IF('9 Mapa Riesgo, Plan Acción'!R339="","",'9 Mapa Riesgo, Plan Acción'!R339)</f>
        <v/>
      </c>
      <c r="P338" s="55"/>
      <c r="Q338" s="55"/>
      <c r="R338" s="55"/>
      <c r="S338" s="55"/>
      <c r="T338" s="55"/>
      <c r="U338" s="55"/>
    </row>
    <row r="339" spans="1:21" s="56" customFormat="1" ht="12.75" thickBot="1" x14ac:dyDescent="0.3">
      <c r="A339" s="884"/>
      <c r="B339" s="881"/>
      <c r="C339" s="880"/>
      <c r="D339" s="881"/>
      <c r="E339" s="874"/>
      <c r="F339" s="875"/>
      <c r="G339" s="885"/>
      <c r="H339" s="223" t="str">
        <f>+IF('9 Mapa Riesgo, Plan Acción'!M340="","",'9 Mapa Riesgo, Plan Acción'!M340)</f>
        <v/>
      </c>
      <c r="I339" s="124" t="str">
        <f>+IF('9 Mapa Riesgo, Plan Acción'!N340="","",'9 Mapa Riesgo, Plan Acción'!N340)</f>
        <v/>
      </c>
      <c r="J339" s="229" t="str">
        <f>+IF('9 Mapa Riesgo, Plan Acción'!O340="","",'9 Mapa Riesgo, Plan Acción'!O340)</f>
        <v/>
      </c>
      <c r="K339" s="229" t="str">
        <f>+IF('9 Mapa Riesgo, Plan Acción'!P340="","",'9 Mapa Riesgo, Plan Acción'!P340)</f>
        <v/>
      </c>
      <c r="L339" s="243" t="str">
        <f>+IF('9 Mapa Riesgo, Plan Acción'!Q340="","",'9 Mapa Riesgo, Plan Acción'!Q340)</f>
        <v/>
      </c>
      <c r="M339" s="153" t="str">
        <f>+IF('9 Mapa Riesgo, Plan Acción'!R340="","",'9 Mapa Riesgo, Plan Acción'!R340)</f>
        <v/>
      </c>
      <c r="P339" s="55"/>
      <c r="Q339" s="55"/>
      <c r="R339" s="55"/>
      <c r="S339" s="55"/>
      <c r="T339" s="55"/>
      <c r="U339" s="55"/>
    </row>
    <row r="340" spans="1:21" s="56" customFormat="1" x14ac:dyDescent="0.25">
      <c r="A340" s="55"/>
      <c r="B340" s="59"/>
      <c r="C340" s="59"/>
      <c r="D340" s="59"/>
      <c r="E340" s="57"/>
      <c r="F340" s="57"/>
      <c r="G340" s="57"/>
      <c r="L340" s="218"/>
      <c r="M340" s="219"/>
      <c r="P340" s="55"/>
      <c r="Q340" s="55"/>
      <c r="R340" s="55"/>
      <c r="S340" s="55"/>
      <c r="T340" s="55"/>
      <c r="U340" s="55"/>
    </row>
    <row r="341" spans="1:21" s="56" customFormat="1" x14ac:dyDescent="0.25">
      <c r="A341" s="55"/>
      <c r="B341" s="59"/>
      <c r="C341" s="59"/>
      <c r="D341" s="59"/>
      <c r="E341" s="57"/>
      <c r="F341" s="57"/>
      <c r="G341" s="57"/>
      <c r="L341" s="218"/>
      <c r="M341" s="219"/>
      <c r="P341" s="55"/>
      <c r="Q341" s="55"/>
      <c r="R341" s="55"/>
      <c r="S341" s="55"/>
      <c r="T341" s="55"/>
      <c r="U341" s="55"/>
    </row>
    <row r="342" spans="1:21" s="56" customFormat="1" x14ac:dyDescent="0.25">
      <c r="A342" s="55"/>
      <c r="B342" s="59"/>
      <c r="C342" s="59"/>
      <c r="D342" s="59"/>
      <c r="E342" s="57"/>
      <c r="F342" s="57"/>
      <c r="G342" s="57"/>
      <c r="L342" s="218"/>
      <c r="M342" s="219"/>
      <c r="P342" s="55"/>
      <c r="Q342" s="55"/>
      <c r="R342" s="55"/>
      <c r="S342" s="55"/>
      <c r="T342" s="55"/>
      <c r="U342" s="55"/>
    </row>
    <row r="343" spans="1:21" s="56" customFormat="1" x14ac:dyDescent="0.25">
      <c r="A343" s="55"/>
      <c r="B343" s="59"/>
      <c r="C343" s="59"/>
      <c r="D343" s="59"/>
      <c r="E343" s="57"/>
      <c r="F343" s="57"/>
      <c r="G343" s="57"/>
      <c r="L343" s="218"/>
      <c r="M343" s="219"/>
      <c r="P343" s="55"/>
      <c r="Q343" s="55"/>
      <c r="R343" s="55"/>
      <c r="S343" s="55"/>
      <c r="T343" s="55"/>
      <c r="U343" s="55"/>
    </row>
    <row r="344" spans="1:21" s="56" customFormat="1" x14ac:dyDescent="0.25">
      <c r="A344" s="55"/>
      <c r="B344" s="59"/>
      <c r="C344" s="59"/>
      <c r="D344" s="59"/>
      <c r="E344" s="57"/>
      <c r="F344" s="57"/>
      <c r="G344" s="57"/>
      <c r="L344" s="218"/>
      <c r="M344" s="219"/>
      <c r="P344" s="55"/>
      <c r="Q344" s="55"/>
      <c r="R344" s="55"/>
      <c r="S344" s="55"/>
      <c r="T344" s="55"/>
      <c r="U344" s="55"/>
    </row>
  </sheetData>
  <sheetProtection formatColumns="0" formatRows="0" sort="0" autoFilter="0" pivotTables="0"/>
  <dataConsolidate/>
  <mergeCells count="344">
    <mergeCell ref="A1:A3"/>
    <mergeCell ref="A40:A54"/>
    <mergeCell ref="B40:B54"/>
    <mergeCell ref="C40:C42"/>
    <mergeCell ref="D40:D42"/>
    <mergeCell ref="E40:E54"/>
    <mergeCell ref="E8:G8"/>
    <mergeCell ref="C43:C45"/>
    <mergeCell ref="D43:D45"/>
    <mergeCell ref="C46:C48"/>
    <mergeCell ref="D46:D48"/>
    <mergeCell ref="C49:C51"/>
    <mergeCell ref="D49:D51"/>
    <mergeCell ref="C52:C54"/>
    <mergeCell ref="D52:D54"/>
    <mergeCell ref="B2:C3"/>
    <mergeCell ref="D1:E1"/>
    <mergeCell ref="D2:E2"/>
    <mergeCell ref="D3:E3"/>
    <mergeCell ref="B1:C1"/>
    <mergeCell ref="A10:A24"/>
    <mergeCell ref="B10:B24"/>
    <mergeCell ref="C10:C12"/>
    <mergeCell ref="D10:D12"/>
    <mergeCell ref="I8:L8"/>
    <mergeCell ref="K2:L2"/>
    <mergeCell ref="K1:L1"/>
    <mergeCell ref="G2:H2"/>
    <mergeCell ref="G1:H1"/>
    <mergeCell ref="I2:J2"/>
    <mergeCell ref="I1:J1"/>
    <mergeCell ref="F40:F54"/>
    <mergeCell ref="G40:G54"/>
    <mergeCell ref="G55:G69"/>
    <mergeCell ref="C58:C60"/>
    <mergeCell ref="D58:D60"/>
    <mergeCell ref="C61:C63"/>
    <mergeCell ref="D61:D63"/>
    <mergeCell ref="C64:C66"/>
    <mergeCell ref="D64:D66"/>
    <mergeCell ref="A55:A69"/>
    <mergeCell ref="B55:B69"/>
    <mergeCell ref="C55:C57"/>
    <mergeCell ref="C67:C69"/>
    <mergeCell ref="D67:D69"/>
    <mergeCell ref="A70:A84"/>
    <mergeCell ref="B70:B84"/>
    <mergeCell ref="C70:C72"/>
    <mergeCell ref="D70:D72"/>
    <mergeCell ref="D82:D84"/>
    <mergeCell ref="D55:D57"/>
    <mergeCell ref="E55:E69"/>
    <mergeCell ref="F55:F69"/>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E85:E99"/>
    <mergeCell ref="F85:F99"/>
    <mergeCell ref="A85:A99"/>
    <mergeCell ref="B85:B99"/>
    <mergeCell ref="C85:C87"/>
    <mergeCell ref="C97:C99"/>
    <mergeCell ref="D97:D99"/>
    <mergeCell ref="A100:A114"/>
    <mergeCell ref="B100:B114"/>
    <mergeCell ref="C100:C102"/>
    <mergeCell ref="D100:D102"/>
    <mergeCell ref="D112:D114"/>
    <mergeCell ref="D85:D87"/>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A115:A129"/>
    <mergeCell ref="B115:B129"/>
    <mergeCell ref="C115:C117"/>
    <mergeCell ref="C127:C129"/>
    <mergeCell ref="D127:D129"/>
    <mergeCell ref="A130:A144"/>
    <mergeCell ref="B130:B144"/>
    <mergeCell ref="C130:C132"/>
    <mergeCell ref="D130:D132"/>
    <mergeCell ref="D142:D144"/>
    <mergeCell ref="D115:D117"/>
    <mergeCell ref="E115:E129"/>
    <mergeCell ref="F115:F129"/>
    <mergeCell ref="E130:E144"/>
    <mergeCell ref="F130:F144"/>
    <mergeCell ref="G130:G144"/>
    <mergeCell ref="C133:C135"/>
    <mergeCell ref="D133:D135"/>
    <mergeCell ref="C136:C138"/>
    <mergeCell ref="D136:D138"/>
    <mergeCell ref="C139:C141"/>
    <mergeCell ref="D139:D141"/>
    <mergeCell ref="C142:C144"/>
    <mergeCell ref="G145:G159"/>
    <mergeCell ref="C148:C150"/>
    <mergeCell ref="D148:D150"/>
    <mergeCell ref="C151:C153"/>
    <mergeCell ref="D151:D153"/>
    <mergeCell ref="C154:C156"/>
    <mergeCell ref="D154:D156"/>
    <mergeCell ref="E145:E159"/>
    <mergeCell ref="F145:F159"/>
    <mergeCell ref="A145:A159"/>
    <mergeCell ref="B145:B159"/>
    <mergeCell ref="C145:C147"/>
    <mergeCell ref="C157:C159"/>
    <mergeCell ref="D157:D159"/>
    <mergeCell ref="A160:A174"/>
    <mergeCell ref="B160:B174"/>
    <mergeCell ref="C160:C162"/>
    <mergeCell ref="D160:D162"/>
    <mergeCell ref="D172:D174"/>
    <mergeCell ref="D145:D147"/>
    <mergeCell ref="E160:E174"/>
    <mergeCell ref="F160:F174"/>
    <mergeCell ref="G160:G174"/>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A175:A189"/>
    <mergeCell ref="B175:B189"/>
    <mergeCell ref="C175:C177"/>
    <mergeCell ref="C187:C189"/>
    <mergeCell ref="D187:D189"/>
    <mergeCell ref="A190:A204"/>
    <mergeCell ref="B190:B204"/>
    <mergeCell ref="C190:C192"/>
    <mergeCell ref="D190:D192"/>
    <mergeCell ref="D202:D204"/>
    <mergeCell ref="D175:D177"/>
    <mergeCell ref="E175:E189"/>
    <mergeCell ref="F175:F189"/>
    <mergeCell ref="E190:E204"/>
    <mergeCell ref="F190:F204"/>
    <mergeCell ref="G190:G204"/>
    <mergeCell ref="C193:C195"/>
    <mergeCell ref="D193:D195"/>
    <mergeCell ref="C196:C198"/>
    <mergeCell ref="D196:D198"/>
    <mergeCell ref="C199:C201"/>
    <mergeCell ref="D199:D201"/>
    <mergeCell ref="C202:C204"/>
    <mergeCell ref="G205:G219"/>
    <mergeCell ref="C208:C210"/>
    <mergeCell ref="D208:D210"/>
    <mergeCell ref="C211:C213"/>
    <mergeCell ref="D211:D213"/>
    <mergeCell ref="C214:C216"/>
    <mergeCell ref="D214:D216"/>
    <mergeCell ref="E205:E219"/>
    <mergeCell ref="F205:F219"/>
    <mergeCell ref="A205:A219"/>
    <mergeCell ref="B205:B219"/>
    <mergeCell ref="C205:C207"/>
    <mergeCell ref="C217:C219"/>
    <mergeCell ref="D217:D219"/>
    <mergeCell ref="A220:A234"/>
    <mergeCell ref="B220:B234"/>
    <mergeCell ref="C220:C222"/>
    <mergeCell ref="D220:D222"/>
    <mergeCell ref="D232:D234"/>
    <mergeCell ref="D205:D207"/>
    <mergeCell ref="E220:E234"/>
    <mergeCell ref="F220:F234"/>
    <mergeCell ref="G220:G234"/>
    <mergeCell ref="C223:C225"/>
    <mergeCell ref="D223:D225"/>
    <mergeCell ref="C226:C228"/>
    <mergeCell ref="D226:D228"/>
    <mergeCell ref="C229:C231"/>
    <mergeCell ref="D229:D231"/>
    <mergeCell ref="C232:C234"/>
    <mergeCell ref="G235:G249"/>
    <mergeCell ref="C238:C240"/>
    <mergeCell ref="D238:D240"/>
    <mergeCell ref="C241:C243"/>
    <mergeCell ref="D241:D243"/>
    <mergeCell ref="C244:C246"/>
    <mergeCell ref="D244:D246"/>
    <mergeCell ref="A235:A249"/>
    <mergeCell ref="B235:B249"/>
    <mergeCell ref="C235:C237"/>
    <mergeCell ref="C247:C249"/>
    <mergeCell ref="D247:D249"/>
    <mergeCell ref="A250:A264"/>
    <mergeCell ref="B250:B264"/>
    <mergeCell ref="C250:C252"/>
    <mergeCell ref="D250:D252"/>
    <mergeCell ref="D262:D264"/>
    <mergeCell ref="D235:D237"/>
    <mergeCell ref="E235:E249"/>
    <mergeCell ref="F235:F249"/>
    <mergeCell ref="E250:E264"/>
    <mergeCell ref="F250:F264"/>
    <mergeCell ref="G250:G264"/>
    <mergeCell ref="C253:C255"/>
    <mergeCell ref="D253:D255"/>
    <mergeCell ref="C256:C258"/>
    <mergeCell ref="D256:D258"/>
    <mergeCell ref="C259:C261"/>
    <mergeCell ref="D259:D261"/>
    <mergeCell ref="C262:C264"/>
    <mergeCell ref="F265:F279"/>
    <mergeCell ref="G265:G279"/>
    <mergeCell ref="C268:C270"/>
    <mergeCell ref="D268:D270"/>
    <mergeCell ref="C271:C273"/>
    <mergeCell ref="D271:D273"/>
    <mergeCell ref="C274:C276"/>
    <mergeCell ref="D274:D276"/>
    <mergeCell ref="C292:C294"/>
    <mergeCell ref="D277:D279"/>
    <mergeCell ref="A280:A294"/>
    <mergeCell ref="B280:B294"/>
    <mergeCell ref="C280:C282"/>
    <mergeCell ref="D280:D282"/>
    <mergeCell ref="D292:D294"/>
    <mergeCell ref="C298:C300"/>
    <mergeCell ref="D298:D300"/>
    <mergeCell ref="A265:A279"/>
    <mergeCell ref="B265:B279"/>
    <mergeCell ref="C265:C267"/>
    <mergeCell ref="C277:C279"/>
    <mergeCell ref="C283:C285"/>
    <mergeCell ref="D283:D285"/>
    <mergeCell ref="C286:C288"/>
    <mergeCell ref="D286:D288"/>
    <mergeCell ref="C289:C291"/>
    <mergeCell ref="D289:D291"/>
    <mergeCell ref="C301:C303"/>
    <mergeCell ref="D301:D303"/>
    <mergeCell ref="C304:C306"/>
    <mergeCell ref="D304:D306"/>
    <mergeCell ref="A295:A309"/>
    <mergeCell ref="B295:B309"/>
    <mergeCell ref="C295:C297"/>
    <mergeCell ref="C307:C309"/>
    <mergeCell ref="C313:C315"/>
    <mergeCell ref="D313:D315"/>
    <mergeCell ref="C316:C318"/>
    <mergeCell ref="D316:D318"/>
    <mergeCell ref="C319:C321"/>
    <mergeCell ref="D319:D321"/>
    <mergeCell ref="C322:C324"/>
    <mergeCell ref="D307:D309"/>
    <mergeCell ref="A310:A324"/>
    <mergeCell ref="B310:B324"/>
    <mergeCell ref="C310:C312"/>
    <mergeCell ref="D310:D312"/>
    <mergeCell ref="D322:D324"/>
    <mergeCell ref="C328:C330"/>
    <mergeCell ref="D328:D330"/>
    <mergeCell ref="C331:C333"/>
    <mergeCell ref="D331:D333"/>
    <mergeCell ref="C334:C336"/>
    <mergeCell ref="D334:D336"/>
    <mergeCell ref="A325:A339"/>
    <mergeCell ref="B325:B339"/>
    <mergeCell ref="C325:C327"/>
    <mergeCell ref="C337:C339"/>
    <mergeCell ref="D337:D339"/>
    <mergeCell ref="D325:D327"/>
    <mergeCell ref="E280:E294"/>
    <mergeCell ref="F280:F294"/>
    <mergeCell ref="G280:G294"/>
    <mergeCell ref="D265:D267"/>
    <mergeCell ref="E265:E279"/>
    <mergeCell ref="E325:E339"/>
    <mergeCell ref="F325:F339"/>
    <mergeCell ref="G325:G339"/>
    <mergeCell ref="E310:E324"/>
    <mergeCell ref="F310:F324"/>
    <mergeCell ref="G310:G324"/>
    <mergeCell ref="D295:D297"/>
    <mergeCell ref="E295:E309"/>
    <mergeCell ref="F295:F309"/>
    <mergeCell ref="G295:G309"/>
    <mergeCell ref="E10:E24"/>
    <mergeCell ref="F10:F24"/>
    <mergeCell ref="G10:G24"/>
    <mergeCell ref="C13:C15"/>
    <mergeCell ref="D13:D15"/>
    <mergeCell ref="C16:C18"/>
    <mergeCell ref="D16:D18"/>
    <mergeCell ref="C19:C21"/>
    <mergeCell ref="D19:D21"/>
    <mergeCell ref="C22:C24"/>
    <mergeCell ref="D22:D24"/>
    <mergeCell ref="A25:A39"/>
    <mergeCell ref="B25:B39"/>
    <mergeCell ref="C25:C27"/>
    <mergeCell ref="D25:D27"/>
    <mergeCell ref="E25:E39"/>
    <mergeCell ref="F25:F39"/>
    <mergeCell ref="G25:G39"/>
    <mergeCell ref="C28:C30"/>
    <mergeCell ref="D28:D30"/>
    <mergeCell ref="C31:C33"/>
    <mergeCell ref="D31:D33"/>
    <mergeCell ref="C34:C36"/>
    <mergeCell ref="D34:D36"/>
    <mergeCell ref="C37:C39"/>
    <mergeCell ref="D37:D39"/>
  </mergeCells>
  <conditionalFormatting sqref="C40">
    <cfRule type="cellIs" dxfId="579" priority="1329" operator="equal">
      <formula>#REF!</formula>
    </cfRule>
    <cfRule type="cellIs" dxfId="578" priority="1330" operator="equal">
      <formula>#REF!</formula>
    </cfRule>
    <cfRule type="cellIs" dxfId="577" priority="1331" operator="equal">
      <formula>#REF!</formula>
    </cfRule>
    <cfRule type="cellIs" dxfId="576" priority="1332" operator="equal">
      <formula>#REF!</formula>
    </cfRule>
  </conditionalFormatting>
  <conditionalFormatting sqref="C13:D13">
    <cfRule type="cellIs" dxfId="575" priority="56" operator="equal">
      <formula>#REF!</formula>
    </cfRule>
    <cfRule type="cellIs" dxfId="574" priority="55" operator="equal">
      <formula>#REF!</formula>
    </cfRule>
    <cfRule type="cellIs" dxfId="573" priority="54" operator="equal">
      <formula>#REF!</formula>
    </cfRule>
    <cfRule type="cellIs" dxfId="572" priority="53" operator="equal">
      <formula>#REF!</formula>
    </cfRule>
  </conditionalFormatting>
  <conditionalFormatting sqref="C16:D16">
    <cfRule type="cellIs" dxfId="571" priority="49" operator="equal">
      <formula>#REF!</formula>
    </cfRule>
    <cfRule type="cellIs" dxfId="570" priority="52" operator="equal">
      <formula>#REF!</formula>
    </cfRule>
    <cfRule type="cellIs" dxfId="569" priority="51" operator="equal">
      <formula>#REF!</formula>
    </cfRule>
    <cfRule type="cellIs" dxfId="568" priority="50" operator="equal">
      <formula>#REF!</formula>
    </cfRule>
  </conditionalFormatting>
  <conditionalFormatting sqref="C19:D19">
    <cfRule type="cellIs" dxfId="567" priority="46" operator="equal">
      <formula>#REF!</formula>
    </cfRule>
    <cfRule type="cellIs" dxfId="566" priority="48" operator="equal">
      <formula>#REF!</formula>
    </cfRule>
    <cfRule type="cellIs" dxfId="565" priority="47" operator="equal">
      <formula>#REF!</formula>
    </cfRule>
    <cfRule type="cellIs" dxfId="564" priority="45" operator="equal">
      <formula>#REF!</formula>
    </cfRule>
  </conditionalFormatting>
  <conditionalFormatting sqref="C22:D22">
    <cfRule type="cellIs" dxfId="563" priority="41" operator="equal">
      <formula>#REF!</formula>
    </cfRule>
    <cfRule type="cellIs" dxfId="562" priority="44" operator="equal">
      <formula>#REF!</formula>
    </cfRule>
    <cfRule type="cellIs" dxfId="561" priority="43" operator="equal">
      <formula>#REF!</formula>
    </cfRule>
    <cfRule type="cellIs" dxfId="560" priority="42" operator="equal">
      <formula>#REF!</formula>
    </cfRule>
  </conditionalFormatting>
  <conditionalFormatting sqref="C28:D28">
    <cfRule type="cellIs" dxfId="559" priority="30" operator="equal">
      <formula>#REF!</formula>
    </cfRule>
    <cfRule type="cellIs" dxfId="558" priority="27" operator="equal">
      <formula>#REF!</formula>
    </cfRule>
    <cfRule type="cellIs" dxfId="557" priority="28" operator="equal">
      <formula>#REF!</formula>
    </cfRule>
    <cfRule type="cellIs" dxfId="556" priority="29" operator="equal">
      <formula>#REF!</formula>
    </cfRule>
  </conditionalFormatting>
  <conditionalFormatting sqref="C31:D31">
    <cfRule type="cellIs" dxfId="555" priority="23" operator="equal">
      <formula>#REF!</formula>
    </cfRule>
    <cfRule type="cellIs" dxfId="554" priority="26" operator="equal">
      <formula>#REF!</formula>
    </cfRule>
    <cfRule type="cellIs" dxfId="553" priority="24" operator="equal">
      <formula>#REF!</formula>
    </cfRule>
    <cfRule type="cellIs" dxfId="552" priority="25" operator="equal">
      <formula>#REF!</formula>
    </cfRule>
  </conditionalFormatting>
  <conditionalFormatting sqref="C34:D34">
    <cfRule type="cellIs" dxfId="551" priority="21" operator="equal">
      <formula>#REF!</formula>
    </cfRule>
    <cfRule type="cellIs" dxfId="550" priority="20" operator="equal">
      <formula>#REF!</formula>
    </cfRule>
    <cfRule type="cellIs" dxfId="549" priority="19" operator="equal">
      <formula>#REF!</formula>
    </cfRule>
    <cfRule type="cellIs" dxfId="548" priority="22" operator="equal">
      <formula>#REF!</formula>
    </cfRule>
  </conditionalFormatting>
  <conditionalFormatting sqref="C37:D37">
    <cfRule type="cellIs" dxfId="547" priority="18" operator="equal">
      <formula>#REF!</formula>
    </cfRule>
    <cfRule type="cellIs" dxfId="546" priority="17" operator="equal">
      <formula>#REF!</formula>
    </cfRule>
    <cfRule type="cellIs" dxfId="545" priority="16" operator="equal">
      <formula>#REF!</formula>
    </cfRule>
    <cfRule type="cellIs" dxfId="544" priority="15" operator="equal">
      <formula>#REF!</formula>
    </cfRule>
  </conditionalFormatting>
  <conditionalFormatting sqref="C43:D43">
    <cfRule type="cellIs" dxfId="543" priority="2" operator="equal">
      <formula>#REF!</formula>
    </cfRule>
    <cfRule type="cellIs" dxfId="542" priority="3" operator="equal">
      <formula>#REF!</formula>
    </cfRule>
    <cfRule type="cellIs" dxfId="541" priority="4" operator="equal">
      <formula>#REF!</formula>
    </cfRule>
    <cfRule type="cellIs" dxfId="540" priority="1" operator="equal">
      <formula>#REF!</formula>
    </cfRule>
  </conditionalFormatting>
  <conditionalFormatting sqref="C46:D46">
    <cfRule type="cellIs" dxfId="539" priority="692" operator="equal">
      <formula>#REF!</formula>
    </cfRule>
    <cfRule type="cellIs" dxfId="538" priority="691" operator="equal">
      <formula>#REF!</formula>
    </cfRule>
    <cfRule type="cellIs" dxfId="537" priority="690" operator="equal">
      <formula>#REF!</formula>
    </cfRule>
    <cfRule type="cellIs" dxfId="536" priority="689" operator="equal">
      <formula>#REF!</formula>
    </cfRule>
  </conditionalFormatting>
  <conditionalFormatting sqref="C49:D49">
    <cfRule type="cellIs" dxfId="535" priority="688" operator="equal">
      <formula>#REF!</formula>
    </cfRule>
    <cfRule type="cellIs" dxfId="534" priority="687" operator="equal">
      <formula>#REF!</formula>
    </cfRule>
    <cfRule type="cellIs" dxfId="533" priority="686" operator="equal">
      <formula>#REF!</formula>
    </cfRule>
    <cfRule type="cellIs" dxfId="532" priority="685" operator="equal">
      <formula>#REF!</formula>
    </cfRule>
  </conditionalFormatting>
  <conditionalFormatting sqref="C52:D52">
    <cfRule type="cellIs" dxfId="531" priority="682" operator="equal">
      <formula>#REF!</formula>
    </cfRule>
    <cfRule type="cellIs" dxfId="530" priority="681" operator="equal">
      <formula>#REF!</formula>
    </cfRule>
    <cfRule type="cellIs" dxfId="529" priority="684" operator="equal">
      <formula>#REF!</formula>
    </cfRule>
    <cfRule type="cellIs" dxfId="528" priority="683" operator="equal">
      <formula>#REF!</formula>
    </cfRule>
  </conditionalFormatting>
  <conditionalFormatting sqref="C58:D58">
    <cfRule type="cellIs" dxfId="527" priority="675" operator="equal">
      <formula>#REF!</formula>
    </cfRule>
    <cfRule type="cellIs" dxfId="526" priority="673" operator="equal">
      <formula>#REF!</formula>
    </cfRule>
    <cfRule type="cellIs" dxfId="525" priority="674" operator="equal">
      <formula>#REF!</formula>
    </cfRule>
    <cfRule type="cellIs" dxfId="524" priority="676" operator="equal">
      <formula>#REF!</formula>
    </cfRule>
  </conditionalFormatting>
  <conditionalFormatting sqref="C61:D61">
    <cfRule type="cellIs" dxfId="523" priority="669" operator="equal">
      <formula>#REF!</formula>
    </cfRule>
    <cfRule type="cellIs" dxfId="522" priority="670" operator="equal">
      <formula>#REF!</formula>
    </cfRule>
    <cfRule type="cellIs" dxfId="521" priority="671" operator="equal">
      <formula>#REF!</formula>
    </cfRule>
    <cfRule type="cellIs" dxfId="520" priority="672" operator="equal">
      <formula>#REF!</formula>
    </cfRule>
  </conditionalFormatting>
  <conditionalFormatting sqref="C64:D64">
    <cfRule type="cellIs" dxfId="519" priority="667" operator="equal">
      <formula>#REF!</formula>
    </cfRule>
    <cfRule type="cellIs" dxfId="518" priority="665" operator="equal">
      <formula>#REF!</formula>
    </cfRule>
    <cfRule type="cellIs" dxfId="517" priority="666" operator="equal">
      <formula>#REF!</formula>
    </cfRule>
    <cfRule type="cellIs" dxfId="516" priority="668" operator="equal">
      <formula>#REF!</formula>
    </cfRule>
  </conditionalFormatting>
  <conditionalFormatting sqref="C67:D67">
    <cfRule type="cellIs" dxfId="515" priority="661" operator="equal">
      <formula>#REF!</formula>
    </cfRule>
    <cfRule type="cellIs" dxfId="514" priority="662" operator="equal">
      <formula>#REF!</formula>
    </cfRule>
    <cfRule type="cellIs" dxfId="513" priority="664" operator="equal">
      <formula>#REF!</formula>
    </cfRule>
    <cfRule type="cellIs" dxfId="512" priority="663" operator="equal">
      <formula>#REF!</formula>
    </cfRule>
  </conditionalFormatting>
  <conditionalFormatting sqref="C73:D73">
    <cfRule type="cellIs" dxfId="511" priority="655" operator="equal">
      <formula>#REF!</formula>
    </cfRule>
    <cfRule type="cellIs" dxfId="510" priority="654" operator="equal">
      <formula>#REF!</formula>
    </cfRule>
    <cfRule type="cellIs" dxfId="509" priority="653" operator="equal">
      <formula>#REF!</formula>
    </cfRule>
    <cfRule type="cellIs" dxfId="508" priority="656" operator="equal">
      <formula>#REF!</formula>
    </cfRule>
  </conditionalFormatting>
  <conditionalFormatting sqref="C76:D76">
    <cfRule type="cellIs" dxfId="507" priority="652" operator="equal">
      <formula>#REF!</formula>
    </cfRule>
    <cfRule type="cellIs" dxfId="506" priority="651" operator="equal">
      <formula>#REF!</formula>
    </cfRule>
    <cfRule type="cellIs" dxfId="505" priority="650" operator="equal">
      <formula>#REF!</formula>
    </cfRule>
    <cfRule type="cellIs" dxfId="504" priority="649" operator="equal">
      <formula>#REF!</formula>
    </cfRule>
  </conditionalFormatting>
  <conditionalFormatting sqref="C79:D79">
    <cfRule type="cellIs" dxfId="503" priority="648" operator="equal">
      <formula>#REF!</formula>
    </cfRule>
    <cfRule type="cellIs" dxfId="502" priority="647" operator="equal">
      <formula>#REF!</formula>
    </cfRule>
    <cfRule type="cellIs" dxfId="501" priority="646" operator="equal">
      <formula>#REF!</formula>
    </cfRule>
    <cfRule type="cellIs" dxfId="500" priority="645" operator="equal">
      <formula>#REF!</formula>
    </cfRule>
  </conditionalFormatting>
  <conditionalFormatting sqref="C82:D82">
    <cfRule type="cellIs" dxfId="499" priority="644" operator="equal">
      <formula>#REF!</formula>
    </cfRule>
    <cfRule type="cellIs" dxfId="498" priority="643" operator="equal">
      <formula>#REF!</formula>
    </cfRule>
    <cfRule type="cellIs" dxfId="497" priority="642" operator="equal">
      <formula>#REF!</formula>
    </cfRule>
    <cfRule type="cellIs" dxfId="496" priority="641" operator="equal">
      <formula>#REF!</formula>
    </cfRule>
  </conditionalFormatting>
  <conditionalFormatting sqref="C88:D88">
    <cfRule type="cellIs" dxfId="495" priority="636" operator="equal">
      <formula>#REF!</formula>
    </cfRule>
    <cfRule type="cellIs" dxfId="494" priority="633" operator="equal">
      <formula>#REF!</formula>
    </cfRule>
    <cfRule type="cellIs" dxfId="493" priority="634" operator="equal">
      <formula>#REF!</formula>
    </cfRule>
    <cfRule type="cellIs" dxfId="492" priority="635" operator="equal">
      <formula>#REF!</formula>
    </cfRule>
  </conditionalFormatting>
  <conditionalFormatting sqref="C91:D91">
    <cfRule type="cellIs" dxfId="491" priority="631" operator="equal">
      <formula>#REF!</formula>
    </cfRule>
    <cfRule type="cellIs" dxfId="490" priority="630" operator="equal">
      <formula>#REF!</formula>
    </cfRule>
    <cfRule type="cellIs" dxfId="489" priority="629" operator="equal">
      <formula>#REF!</formula>
    </cfRule>
    <cfRule type="cellIs" dxfId="488" priority="632" operator="equal">
      <formula>#REF!</formula>
    </cfRule>
  </conditionalFormatting>
  <conditionalFormatting sqref="C94:D94">
    <cfRule type="cellIs" dxfId="487" priority="628" operator="equal">
      <formula>#REF!</formula>
    </cfRule>
    <cfRule type="cellIs" dxfId="486" priority="627" operator="equal">
      <formula>#REF!</formula>
    </cfRule>
    <cfRule type="cellIs" dxfId="485" priority="626" operator="equal">
      <formula>#REF!</formula>
    </cfRule>
    <cfRule type="cellIs" dxfId="484" priority="625" operator="equal">
      <formula>#REF!</formula>
    </cfRule>
  </conditionalFormatting>
  <conditionalFormatting sqref="C97:D97">
    <cfRule type="cellIs" dxfId="483" priority="624" operator="equal">
      <formula>#REF!</formula>
    </cfRule>
    <cfRule type="cellIs" dxfId="482" priority="623" operator="equal">
      <formula>#REF!</formula>
    </cfRule>
    <cfRule type="cellIs" dxfId="481" priority="622" operator="equal">
      <formula>#REF!</formula>
    </cfRule>
    <cfRule type="cellIs" dxfId="480" priority="621" operator="equal">
      <formula>#REF!</formula>
    </cfRule>
  </conditionalFormatting>
  <conditionalFormatting sqref="C103:D103">
    <cfRule type="cellIs" dxfId="479" priority="616" operator="equal">
      <formula>#REF!</formula>
    </cfRule>
    <cfRule type="cellIs" dxfId="478" priority="615" operator="equal">
      <formula>#REF!</formula>
    </cfRule>
    <cfRule type="cellIs" dxfId="477" priority="614" operator="equal">
      <formula>#REF!</formula>
    </cfRule>
    <cfRule type="cellIs" dxfId="476" priority="613" operator="equal">
      <formula>#REF!</formula>
    </cfRule>
  </conditionalFormatting>
  <conditionalFormatting sqref="C106:D106">
    <cfRule type="cellIs" dxfId="475" priority="612" operator="equal">
      <formula>#REF!</formula>
    </cfRule>
    <cfRule type="cellIs" dxfId="474" priority="609" operator="equal">
      <formula>#REF!</formula>
    </cfRule>
    <cfRule type="cellIs" dxfId="473" priority="610" operator="equal">
      <formula>#REF!</formula>
    </cfRule>
    <cfRule type="cellIs" dxfId="472" priority="611" operator="equal">
      <formula>#REF!</formula>
    </cfRule>
  </conditionalFormatting>
  <conditionalFormatting sqref="C109:D109">
    <cfRule type="cellIs" dxfId="471" priority="608" operator="equal">
      <formula>#REF!</formula>
    </cfRule>
    <cfRule type="cellIs" dxfId="470" priority="607" operator="equal">
      <formula>#REF!</formula>
    </cfRule>
    <cfRule type="cellIs" dxfId="469" priority="606" operator="equal">
      <formula>#REF!</formula>
    </cfRule>
    <cfRule type="cellIs" dxfId="468" priority="605" operator="equal">
      <formula>#REF!</formula>
    </cfRule>
  </conditionalFormatting>
  <conditionalFormatting sqref="C112:D112">
    <cfRule type="cellIs" dxfId="467" priority="602" operator="equal">
      <formula>#REF!</formula>
    </cfRule>
    <cfRule type="cellIs" dxfId="466" priority="601" operator="equal">
      <formula>#REF!</formula>
    </cfRule>
    <cfRule type="cellIs" dxfId="465" priority="604" operator="equal">
      <formula>#REF!</formula>
    </cfRule>
    <cfRule type="cellIs" dxfId="464" priority="603" operator="equal">
      <formula>#REF!</formula>
    </cfRule>
  </conditionalFormatting>
  <conditionalFormatting sqref="C118:D118">
    <cfRule type="cellIs" dxfId="463" priority="593" operator="equal">
      <formula>#REF!</formula>
    </cfRule>
    <cfRule type="cellIs" dxfId="462" priority="596" operator="equal">
      <formula>#REF!</formula>
    </cfRule>
    <cfRule type="cellIs" dxfId="461" priority="595" operator="equal">
      <formula>#REF!</formula>
    </cfRule>
    <cfRule type="cellIs" dxfId="460" priority="594" operator="equal">
      <formula>#REF!</formula>
    </cfRule>
  </conditionalFormatting>
  <conditionalFormatting sqref="C121:D121">
    <cfRule type="cellIs" dxfId="459" priority="592" operator="equal">
      <formula>#REF!</formula>
    </cfRule>
    <cfRule type="cellIs" dxfId="458" priority="589" operator="equal">
      <formula>#REF!</formula>
    </cfRule>
    <cfRule type="cellIs" dxfId="457" priority="590" operator="equal">
      <formula>#REF!</formula>
    </cfRule>
    <cfRule type="cellIs" dxfId="456" priority="591" operator="equal">
      <formula>#REF!</formula>
    </cfRule>
  </conditionalFormatting>
  <conditionalFormatting sqref="C124:D124">
    <cfRule type="cellIs" dxfId="455" priority="586" operator="equal">
      <formula>#REF!</formula>
    </cfRule>
    <cfRule type="cellIs" dxfId="454" priority="587" operator="equal">
      <formula>#REF!</formula>
    </cfRule>
    <cfRule type="cellIs" dxfId="453" priority="588" operator="equal">
      <formula>#REF!</formula>
    </cfRule>
    <cfRule type="cellIs" dxfId="452" priority="585" operator="equal">
      <formula>#REF!</formula>
    </cfRule>
  </conditionalFormatting>
  <conditionalFormatting sqref="C127:D127">
    <cfRule type="cellIs" dxfId="451" priority="583" operator="equal">
      <formula>#REF!</formula>
    </cfRule>
    <cfRule type="cellIs" dxfId="450" priority="582" operator="equal">
      <formula>#REF!</formula>
    </cfRule>
    <cfRule type="cellIs" dxfId="449" priority="584" operator="equal">
      <formula>#REF!</formula>
    </cfRule>
    <cfRule type="cellIs" dxfId="448" priority="581" operator="equal">
      <formula>#REF!</formula>
    </cfRule>
  </conditionalFormatting>
  <conditionalFormatting sqref="C133:D133">
    <cfRule type="cellIs" dxfId="447" priority="573" operator="equal">
      <formula>#REF!</formula>
    </cfRule>
    <cfRule type="cellIs" dxfId="446" priority="576" operator="equal">
      <formula>#REF!</formula>
    </cfRule>
    <cfRule type="cellIs" dxfId="445" priority="575" operator="equal">
      <formula>#REF!</formula>
    </cfRule>
    <cfRule type="cellIs" dxfId="444" priority="574" operator="equal">
      <formula>#REF!</formula>
    </cfRule>
  </conditionalFormatting>
  <conditionalFormatting sqref="C136:D136">
    <cfRule type="cellIs" dxfId="443" priority="572" operator="equal">
      <formula>#REF!</formula>
    </cfRule>
    <cfRule type="cellIs" dxfId="442" priority="571" operator="equal">
      <formula>#REF!</formula>
    </cfRule>
    <cfRule type="cellIs" dxfId="441" priority="570" operator="equal">
      <formula>#REF!</formula>
    </cfRule>
    <cfRule type="cellIs" dxfId="440" priority="569" operator="equal">
      <formula>#REF!</formula>
    </cfRule>
  </conditionalFormatting>
  <conditionalFormatting sqref="C139:D139">
    <cfRule type="cellIs" dxfId="439" priority="567" operator="equal">
      <formula>#REF!</formula>
    </cfRule>
    <cfRule type="cellIs" dxfId="438" priority="566" operator="equal">
      <formula>#REF!</formula>
    </cfRule>
    <cfRule type="cellIs" dxfId="437" priority="565" operator="equal">
      <formula>#REF!</formula>
    </cfRule>
    <cfRule type="cellIs" dxfId="436" priority="568" operator="equal">
      <formula>#REF!</formula>
    </cfRule>
  </conditionalFormatting>
  <conditionalFormatting sqref="C142:D142">
    <cfRule type="cellIs" dxfId="435" priority="564" operator="equal">
      <formula>#REF!</formula>
    </cfRule>
    <cfRule type="cellIs" dxfId="434" priority="563" operator="equal">
      <formula>#REF!</formula>
    </cfRule>
    <cfRule type="cellIs" dxfId="433" priority="562" operator="equal">
      <formula>#REF!</formula>
    </cfRule>
    <cfRule type="cellIs" dxfId="432" priority="561" operator="equal">
      <formula>#REF!</formula>
    </cfRule>
  </conditionalFormatting>
  <conditionalFormatting sqref="C148:D148">
    <cfRule type="cellIs" dxfId="431" priority="554" operator="equal">
      <formula>#REF!</formula>
    </cfRule>
    <cfRule type="cellIs" dxfId="430" priority="555" operator="equal">
      <formula>#REF!</formula>
    </cfRule>
    <cfRule type="cellIs" dxfId="429" priority="556" operator="equal">
      <formula>#REF!</formula>
    </cfRule>
    <cfRule type="cellIs" dxfId="428" priority="553" operator="equal">
      <formula>#REF!</formula>
    </cfRule>
  </conditionalFormatting>
  <conditionalFormatting sqref="C151:D151">
    <cfRule type="cellIs" dxfId="427" priority="551" operator="equal">
      <formula>#REF!</formula>
    </cfRule>
    <cfRule type="cellIs" dxfId="426" priority="549" operator="equal">
      <formula>#REF!</formula>
    </cfRule>
    <cfRule type="cellIs" dxfId="425" priority="550" operator="equal">
      <formula>#REF!</formula>
    </cfRule>
    <cfRule type="cellIs" dxfId="424" priority="552" operator="equal">
      <formula>#REF!</formula>
    </cfRule>
  </conditionalFormatting>
  <conditionalFormatting sqref="C154:D154">
    <cfRule type="cellIs" dxfId="423" priority="545" operator="equal">
      <formula>#REF!</formula>
    </cfRule>
    <cfRule type="cellIs" dxfId="422" priority="546" operator="equal">
      <formula>#REF!</formula>
    </cfRule>
    <cfRule type="cellIs" dxfId="421" priority="547" operator="equal">
      <formula>#REF!</formula>
    </cfRule>
    <cfRule type="cellIs" dxfId="420" priority="548" operator="equal">
      <formula>#REF!</formula>
    </cfRule>
  </conditionalFormatting>
  <conditionalFormatting sqref="C157:D157">
    <cfRule type="cellIs" dxfId="419" priority="544" operator="equal">
      <formula>#REF!</formula>
    </cfRule>
    <cfRule type="cellIs" dxfId="418" priority="541" operator="equal">
      <formula>#REF!</formula>
    </cfRule>
    <cfRule type="cellIs" dxfId="417" priority="542" operator="equal">
      <formula>#REF!</formula>
    </cfRule>
    <cfRule type="cellIs" dxfId="416" priority="543" operator="equal">
      <formula>#REF!</formula>
    </cfRule>
  </conditionalFormatting>
  <conditionalFormatting sqref="C163:D163">
    <cfRule type="cellIs" dxfId="415" priority="533" operator="equal">
      <formula>#REF!</formula>
    </cfRule>
    <cfRule type="cellIs" dxfId="414" priority="534" operator="equal">
      <formula>#REF!</formula>
    </cfRule>
    <cfRule type="cellIs" dxfId="413" priority="535" operator="equal">
      <formula>#REF!</formula>
    </cfRule>
    <cfRule type="cellIs" dxfId="412" priority="536" operator="equal">
      <formula>#REF!</formula>
    </cfRule>
  </conditionalFormatting>
  <conditionalFormatting sqref="C166:D166">
    <cfRule type="cellIs" dxfId="411" priority="531" operator="equal">
      <formula>#REF!</formula>
    </cfRule>
    <cfRule type="cellIs" dxfId="410" priority="529" operator="equal">
      <formula>#REF!</formula>
    </cfRule>
    <cfRule type="cellIs" dxfId="409" priority="530" operator="equal">
      <formula>#REF!</formula>
    </cfRule>
    <cfRule type="cellIs" dxfId="408" priority="532" operator="equal">
      <formula>#REF!</formula>
    </cfRule>
  </conditionalFormatting>
  <conditionalFormatting sqref="C169:D169">
    <cfRule type="cellIs" dxfId="407" priority="525" operator="equal">
      <formula>#REF!</formula>
    </cfRule>
    <cfRule type="cellIs" dxfId="406" priority="528" operator="equal">
      <formula>#REF!</formula>
    </cfRule>
    <cfRule type="cellIs" dxfId="405" priority="527" operator="equal">
      <formula>#REF!</formula>
    </cfRule>
    <cfRule type="cellIs" dxfId="404" priority="526" operator="equal">
      <formula>#REF!</formula>
    </cfRule>
  </conditionalFormatting>
  <conditionalFormatting sqref="C172:D172">
    <cfRule type="cellIs" dxfId="403" priority="524" operator="equal">
      <formula>#REF!</formula>
    </cfRule>
    <cfRule type="cellIs" dxfId="402" priority="523" operator="equal">
      <formula>#REF!</formula>
    </cfRule>
    <cfRule type="cellIs" dxfId="401" priority="522" operator="equal">
      <formula>#REF!</formula>
    </cfRule>
    <cfRule type="cellIs" dxfId="400" priority="521" operator="equal">
      <formula>#REF!</formula>
    </cfRule>
  </conditionalFormatting>
  <conditionalFormatting sqref="C178:D178">
    <cfRule type="cellIs" dxfId="399" priority="516" operator="equal">
      <formula>#REF!</formula>
    </cfRule>
    <cfRule type="cellIs" dxfId="398" priority="515" operator="equal">
      <formula>#REF!</formula>
    </cfRule>
    <cfRule type="cellIs" dxfId="397" priority="513" operator="equal">
      <formula>#REF!</formula>
    </cfRule>
    <cfRule type="cellIs" dxfId="396" priority="514" operator="equal">
      <formula>#REF!</formula>
    </cfRule>
  </conditionalFormatting>
  <conditionalFormatting sqref="C181:D181">
    <cfRule type="cellIs" dxfId="395" priority="509" operator="equal">
      <formula>#REF!</formula>
    </cfRule>
    <cfRule type="cellIs" dxfId="394" priority="510" operator="equal">
      <formula>#REF!</formula>
    </cfRule>
    <cfRule type="cellIs" dxfId="393" priority="512" operator="equal">
      <formula>#REF!</formula>
    </cfRule>
    <cfRule type="cellIs" dxfId="392" priority="511" operator="equal">
      <formula>#REF!</formula>
    </cfRule>
  </conditionalFormatting>
  <conditionalFormatting sqref="C184:D184">
    <cfRule type="cellIs" dxfId="391" priority="508" operator="equal">
      <formula>#REF!</formula>
    </cfRule>
    <cfRule type="cellIs" dxfId="390" priority="506" operator="equal">
      <formula>#REF!</formula>
    </cfRule>
    <cfRule type="cellIs" dxfId="389" priority="507" operator="equal">
      <formula>#REF!</formula>
    </cfRule>
    <cfRule type="cellIs" dxfId="388" priority="505" operator="equal">
      <formula>#REF!</formula>
    </cfRule>
  </conditionalFormatting>
  <conditionalFormatting sqref="C187:D187">
    <cfRule type="cellIs" dxfId="387" priority="504" operator="equal">
      <formula>#REF!</formula>
    </cfRule>
    <cfRule type="cellIs" dxfId="386" priority="503" operator="equal">
      <formula>#REF!</formula>
    </cfRule>
    <cfRule type="cellIs" dxfId="385" priority="502" operator="equal">
      <formula>#REF!</formula>
    </cfRule>
    <cfRule type="cellIs" dxfId="384" priority="501" operator="equal">
      <formula>#REF!</formula>
    </cfRule>
  </conditionalFormatting>
  <conditionalFormatting sqref="C193:D193">
    <cfRule type="cellIs" dxfId="383" priority="496" operator="equal">
      <formula>#REF!</formula>
    </cfRule>
    <cfRule type="cellIs" dxfId="382" priority="495" operator="equal">
      <formula>#REF!</formula>
    </cfRule>
    <cfRule type="cellIs" dxfId="381" priority="494" operator="equal">
      <formula>#REF!</formula>
    </cfRule>
    <cfRule type="cellIs" dxfId="380" priority="493" operator="equal">
      <formula>#REF!</formula>
    </cfRule>
  </conditionalFormatting>
  <conditionalFormatting sqref="C196:D196">
    <cfRule type="cellIs" dxfId="379" priority="491" operator="equal">
      <formula>#REF!</formula>
    </cfRule>
    <cfRule type="cellIs" dxfId="378" priority="490" operator="equal">
      <formula>#REF!</formula>
    </cfRule>
    <cfRule type="cellIs" dxfId="377" priority="489" operator="equal">
      <formula>#REF!</formula>
    </cfRule>
    <cfRule type="cellIs" dxfId="376" priority="492" operator="equal">
      <formula>#REF!</formula>
    </cfRule>
  </conditionalFormatting>
  <conditionalFormatting sqref="C199:D199">
    <cfRule type="cellIs" dxfId="375" priority="487" operator="equal">
      <formula>#REF!</formula>
    </cfRule>
    <cfRule type="cellIs" dxfId="374" priority="488" operator="equal">
      <formula>#REF!</formula>
    </cfRule>
    <cfRule type="cellIs" dxfId="373" priority="485" operator="equal">
      <formula>#REF!</formula>
    </cfRule>
    <cfRule type="cellIs" dxfId="372" priority="486" operator="equal">
      <formula>#REF!</formula>
    </cfRule>
  </conditionalFormatting>
  <conditionalFormatting sqref="C202:D202">
    <cfRule type="cellIs" dxfId="371" priority="482" operator="equal">
      <formula>#REF!</formula>
    </cfRule>
    <cfRule type="cellIs" dxfId="370" priority="481" operator="equal">
      <formula>#REF!</formula>
    </cfRule>
    <cfRule type="cellIs" dxfId="369" priority="483" operator="equal">
      <formula>#REF!</formula>
    </cfRule>
    <cfRule type="cellIs" dxfId="368" priority="484" operator="equal">
      <formula>#REF!</formula>
    </cfRule>
  </conditionalFormatting>
  <conditionalFormatting sqref="C208:D208">
    <cfRule type="cellIs" dxfId="367" priority="473" operator="equal">
      <formula>#REF!</formula>
    </cfRule>
    <cfRule type="cellIs" dxfId="366" priority="474" operator="equal">
      <formula>#REF!</formula>
    </cfRule>
    <cfRule type="cellIs" dxfId="365" priority="476" operator="equal">
      <formula>#REF!</formula>
    </cfRule>
    <cfRule type="cellIs" dxfId="364" priority="475" operator="equal">
      <formula>#REF!</formula>
    </cfRule>
  </conditionalFormatting>
  <conditionalFormatting sqref="C211:D211">
    <cfRule type="cellIs" dxfId="363" priority="470" operator="equal">
      <formula>#REF!</formula>
    </cfRule>
    <cfRule type="cellIs" dxfId="362" priority="469" operator="equal">
      <formula>#REF!</formula>
    </cfRule>
    <cfRule type="cellIs" dxfId="361" priority="471" operator="equal">
      <formula>#REF!</formula>
    </cfRule>
    <cfRule type="cellIs" dxfId="360" priority="472" operator="equal">
      <formula>#REF!</formula>
    </cfRule>
  </conditionalFormatting>
  <conditionalFormatting sqref="C214:D214">
    <cfRule type="cellIs" dxfId="359" priority="466" operator="equal">
      <formula>#REF!</formula>
    </cfRule>
    <cfRule type="cellIs" dxfId="358" priority="467" operator="equal">
      <formula>#REF!</formula>
    </cfRule>
    <cfRule type="cellIs" dxfId="357" priority="468" operator="equal">
      <formula>#REF!</formula>
    </cfRule>
    <cfRule type="cellIs" dxfId="356" priority="465" operator="equal">
      <formula>#REF!</formula>
    </cfRule>
  </conditionalFormatting>
  <conditionalFormatting sqref="C217:D217">
    <cfRule type="cellIs" dxfId="355" priority="461" operator="equal">
      <formula>#REF!</formula>
    </cfRule>
    <cfRule type="cellIs" dxfId="354" priority="462" operator="equal">
      <formula>#REF!</formula>
    </cfRule>
    <cfRule type="cellIs" dxfId="353" priority="464" operator="equal">
      <formula>#REF!</formula>
    </cfRule>
    <cfRule type="cellIs" dxfId="352" priority="463" operator="equal">
      <formula>#REF!</formula>
    </cfRule>
  </conditionalFormatting>
  <conditionalFormatting sqref="C223:D223">
    <cfRule type="cellIs" dxfId="351" priority="453" operator="equal">
      <formula>#REF!</formula>
    </cfRule>
    <cfRule type="cellIs" dxfId="350" priority="454" operator="equal">
      <formula>#REF!</formula>
    </cfRule>
    <cfRule type="cellIs" dxfId="349" priority="455" operator="equal">
      <formula>#REF!</formula>
    </cfRule>
    <cfRule type="cellIs" dxfId="348" priority="456" operator="equal">
      <formula>#REF!</formula>
    </cfRule>
  </conditionalFormatting>
  <conditionalFormatting sqref="C226:D226">
    <cfRule type="cellIs" dxfId="347" priority="450" operator="equal">
      <formula>#REF!</formula>
    </cfRule>
    <cfRule type="cellIs" dxfId="346" priority="452" operator="equal">
      <formula>#REF!</formula>
    </cfRule>
    <cfRule type="cellIs" dxfId="345" priority="451" operator="equal">
      <formula>#REF!</formula>
    </cfRule>
    <cfRule type="cellIs" dxfId="344" priority="449" operator="equal">
      <formula>#REF!</formula>
    </cfRule>
  </conditionalFormatting>
  <conditionalFormatting sqref="C229:D229">
    <cfRule type="cellIs" dxfId="343" priority="445" operator="equal">
      <formula>#REF!</formula>
    </cfRule>
    <cfRule type="cellIs" dxfId="342" priority="446" operator="equal">
      <formula>#REF!</formula>
    </cfRule>
    <cfRule type="cellIs" dxfId="341" priority="447" operator="equal">
      <formula>#REF!</formula>
    </cfRule>
    <cfRule type="cellIs" dxfId="340" priority="448" operator="equal">
      <formula>#REF!</formula>
    </cfRule>
  </conditionalFormatting>
  <conditionalFormatting sqref="C232:D232">
    <cfRule type="cellIs" dxfId="339" priority="444" operator="equal">
      <formula>#REF!</formula>
    </cfRule>
    <cfRule type="cellIs" dxfId="338" priority="443" operator="equal">
      <formula>#REF!</formula>
    </cfRule>
    <cfRule type="cellIs" dxfId="337" priority="442" operator="equal">
      <formula>#REF!</formula>
    </cfRule>
    <cfRule type="cellIs" dxfId="336" priority="441" operator="equal">
      <formula>#REF!</formula>
    </cfRule>
  </conditionalFormatting>
  <conditionalFormatting sqref="C238:D238">
    <cfRule type="cellIs" dxfId="335" priority="436" operator="equal">
      <formula>#REF!</formula>
    </cfRule>
    <cfRule type="cellIs" dxfId="334" priority="435" operator="equal">
      <formula>#REF!</formula>
    </cfRule>
    <cfRule type="cellIs" dxfId="333" priority="434" operator="equal">
      <formula>#REF!</formula>
    </cfRule>
    <cfRule type="cellIs" dxfId="332" priority="433" operator="equal">
      <formula>#REF!</formula>
    </cfRule>
  </conditionalFormatting>
  <conditionalFormatting sqref="C241:D241">
    <cfRule type="cellIs" dxfId="331" priority="432" operator="equal">
      <formula>#REF!</formula>
    </cfRule>
    <cfRule type="cellIs" dxfId="330" priority="430" operator="equal">
      <formula>#REF!</formula>
    </cfRule>
    <cfRule type="cellIs" dxfId="329" priority="431" operator="equal">
      <formula>#REF!</formula>
    </cfRule>
    <cfRule type="cellIs" dxfId="328" priority="429" operator="equal">
      <formula>#REF!</formula>
    </cfRule>
  </conditionalFormatting>
  <conditionalFormatting sqref="C244:D244">
    <cfRule type="cellIs" dxfId="327" priority="428" operator="equal">
      <formula>#REF!</formula>
    </cfRule>
    <cfRule type="cellIs" dxfId="326" priority="427" operator="equal">
      <formula>#REF!</formula>
    </cfRule>
    <cfRule type="cellIs" dxfId="325" priority="426" operator="equal">
      <formula>#REF!</formula>
    </cfRule>
    <cfRule type="cellIs" dxfId="324" priority="425" operator="equal">
      <formula>#REF!</formula>
    </cfRule>
  </conditionalFormatting>
  <conditionalFormatting sqref="C247:D247">
    <cfRule type="cellIs" dxfId="323" priority="424" operator="equal">
      <formula>#REF!</formula>
    </cfRule>
    <cfRule type="cellIs" dxfId="322" priority="423" operator="equal">
      <formula>#REF!</formula>
    </cfRule>
    <cfRule type="cellIs" dxfId="321" priority="422" operator="equal">
      <formula>#REF!</formula>
    </cfRule>
    <cfRule type="cellIs" dxfId="320" priority="421" operator="equal">
      <formula>#REF!</formula>
    </cfRule>
  </conditionalFormatting>
  <conditionalFormatting sqref="C253:D253">
    <cfRule type="cellIs" dxfId="319" priority="416" operator="equal">
      <formula>#REF!</formula>
    </cfRule>
    <cfRule type="cellIs" dxfId="318" priority="415" operator="equal">
      <formula>#REF!</formula>
    </cfRule>
    <cfRule type="cellIs" dxfId="317" priority="414" operator="equal">
      <formula>#REF!</formula>
    </cfRule>
    <cfRule type="cellIs" dxfId="316" priority="413" operator="equal">
      <formula>#REF!</formula>
    </cfRule>
  </conditionalFormatting>
  <conditionalFormatting sqref="C256:D256">
    <cfRule type="cellIs" dxfId="315" priority="409" operator="equal">
      <formula>#REF!</formula>
    </cfRule>
    <cfRule type="cellIs" dxfId="314" priority="412" operator="equal">
      <formula>#REF!</formula>
    </cfRule>
    <cfRule type="cellIs" dxfId="313" priority="411" operator="equal">
      <formula>#REF!</formula>
    </cfRule>
    <cfRule type="cellIs" dxfId="312" priority="410" operator="equal">
      <formula>#REF!</formula>
    </cfRule>
  </conditionalFormatting>
  <conditionalFormatting sqref="C259:D259">
    <cfRule type="cellIs" dxfId="311" priority="405" operator="equal">
      <formula>#REF!</formula>
    </cfRule>
    <cfRule type="cellIs" dxfId="310" priority="408" operator="equal">
      <formula>#REF!</formula>
    </cfRule>
    <cfRule type="cellIs" dxfId="309" priority="407" operator="equal">
      <formula>#REF!</formula>
    </cfRule>
    <cfRule type="cellIs" dxfId="308" priority="406" operator="equal">
      <formula>#REF!</formula>
    </cfRule>
  </conditionalFormatting>
  <conditionalFormatting sqref="C262:D262">
    <cfRule type="cellIs" dxfId="307" priority="404" operator="equal">
      <formula>#REF!</formula>
    </cfRule>
    <cfRule type="cellIs" dxfId="306" priority="403" operator="equal">
      <formula>#REF!</formula>
    </cfRule>
    <cfRule type="cellIs" dxfId="305" priority="402" operator="equal">
      <formula>#REF!</formula>
    </cfRule>
    <cfRule type="cellIs" dxfId="304" priority="401" operator="equal">
      <formula>#REF!</formula>
    </cfRule>
  </conditionalFormatting>
  <conditionalFormatting sqref="C268:D268">
    <cfRule type="cellIs" dxfId="303" priority="394" operator="equal">
      <formula>#REF!</formula>
    </cfRule>
    <cfRule type="cellIs" dxfId="302" priority="395" operator="equal">
      <formula>#REF!</formula>
    </cfRule>
    <cfRule type="cellIs" dxfId="301" priority="396" operator="equal">
      <formula>#REF!</formula>
    </cfRule>
    <cfRule type="cellIs" dxfId="300" priority="393" operator="equal">
      <formula>#REF!</formula>
    </cfRule>
  </conditionalFormatting>
  <conditionalFormatting sqref="C271:D271">
    <cfRule type="cellIs" dxfId="299" priority="389" operator="equal">
      <formula>#REF!</formula>
    </cfRule>
    <cfRule type="cellIs" dxfId="298" priority="390" operator="equal">
      <formula>#REF!</formula>
    </cfRule>
    <cfRule type="cellIs" dxfId="297" priority="391" operator="equal">
      <formula>#REF!</formula>
    </cfRule>
    <cfRule type="cellIs" dxfId="296" priority="392" operator="equal">
      <formula>#REF!</formula>
    </cfRule>
  </conditionalFormatting>
  <conditionalFormatting sqref="C274:D274">
    <cfRule type="cellIs" dxfId="295" priority="386" operator="equal">
      <formula>#REF!</formula>
    </cfRule>
    <cfRule type="cellIs" dxfId="294" priority="385" operator="equal">
      <formula>#REF!</formula>
    </cfRule>
    <cfRule type="cellIs" dxfId="293" priority="387" operator="equal">
      <formula>#REF!</formula>
    </cfRule>
    <cfRule type="cellIs" dxfId="292" priority="388" operator="equal">
      <formula>#REF!</formula>
    </cfRule>
  </conditionalFormatting>
  <conditionalFormatting sqref="C277:D277">
    <cfRule type="cellIs" dxfId="291" priority="381" operator="equal">
      <formula>#REF!</formula>
    </cfRule>
    <cfRule type="cellIs" dxfId="290" priority="383" operator="equal">
      <formula>#REF!</formula>
    </cfRule>
    <cfRule type="cellIs" dxfId="289" priority="384" operator="equal">
      <formula>#REF!</formula>
    </cfRule>
    <cfRule type="cellIs" dxfId="288" priority="382" operator="equal">
      <formula>#REF!</formula>
    </cfRule>
  </conditionalFormatting>
  <conditionalFormatting sqref="C283:D283">
    <cfRule type="cellIs" dxfId="287" priority="376" operator="equal">
      <formula>#REF!</formula>
    </cfRule>
    <cfRule type="cellIs" dxfId="286" priority="375" operator="equal">
      <formula>#REF!</formula>
    </cfRule>
    <cfRule type="cellIs" dxfId="285" priority="374" operator="equal">
      <formula>#REF!</formula>
    </cfRule>
    <cfRule type="cellIs" dxfId="284" priority="373" operator="equal">
      <formula>#REF!</formula>
    </cfRule>
  </conditionalFormatting>
  <conditionalFormatting sqref="C286:D286">
    <cfRule type="cellIs" dxfId="283" priority="372" operator="equal">
      <formula>#REF!</formula>
    </cfRule>
    <cfRule type="cellIs" dxfId="282" priority="369" operator="equal">
      <formula>#REF!</formula>
    </cfRule>
    <cfRule type="cellIs" dxfId="281" priority="370" operator="equal">
      <formula>#REF!</formula>
    </cfRule>
    <cfRule type="cellIs" dxfId="280" priority="371" operator="equal">
      <formula>#REF!</formula>
    </cfRule>
  </conditionalFormatting>
  <conditionalFormatting sqref="C289:D289">
    <cfRule type="cellIs" dxfId="279" priority="365" operator="equal">
      <formula>#REF!</formula>
    </cfRule>
    <cfRule type="cellIs" dxfId="278" priority="366" operator="equal">
      <formula>#REF!</formula>
    </cfRule>
    <cfRule type="cellIs" dxfId="277" priority="367" operator="equal">
      <formula>#REF!</formula>
    </cfRule>
    <cfRule type="cellIs" dxfId="276" priority="368" operator="equal">
      <formula>#REF!</formula>
    </cfRule>
  </conditionalFormatting>
  <conditionalFormatting sqref="C292:D292">
    <cfRule type="cellIs" dxfId="275" priority="363" operator="equal">
      <formula>#REF!</formula>
    </cfRule>
    <cfRule type="cellIs" dxfId="274" priority="362" operator="equal">
      <formula>#REF!</formula>
    </cfRule>
    <cfRule type="cellIs" dxfId="273" priority="361" operator="equal">
      <formula>#REF!</formula>
    </cfRule>
    <cfRule type="cellIs" dxfId="272" priority="364" operator="equal">
      <formula>#REF!</formula>
    </cfRule>
  </conditionalFormatting>
  <conditionalFormatting sqref="C298:D298">
    <cfRule type="cellIs" dxfId="271" priority="353" operator="equal">
      <formula>#REF!</formula>
    </cfRule>
    <cfRule type="cellIs" dxfId="270" priority="354" operator="equal">
      <formula>#REF!</formula>
    </cfRule>
    <cfRule type="cellIs" dxfId="269" priority="355" operator="equal">
      <formula>#REF!</formula>
    </cfRule>
    <cfRule type="cellIs" dxfId="268" priority="356" operator="equal">
      <formula>#REF!</formula>
    </cfRule>
  </conditionalFormatting>
  <conditionalFormatting sqref="C301:D301">
    <cfRule type="cellIs" dxfId="267" priority="352" operator="equal">
      <formula>#REF!</formula>
    </cfRule>
    <cfRule type="cellIs" dxfId="266" priority="351" operator="equal">
      <formula>#REF!</formula>
    </cfRule>
    <cfRule type="cellIs" dxfId="265" priority="349" operator="equal">
      <formula>#REF!</formula>
    </cfRule>
    <cfRule type="cellIs" dxfId="264" priority="350" operator="equal">
      <formula>#REF!</formula>
    </cfRule>
  </conditionalFormatting>
  <conditionalFormatting sqref="C304:D304">
    <cfRule type="cellIs" dxfId="263" priority="345" operator="equal">
      <formula>#REF!</formula>
    </cfRule>
    <cfRule type="cellIs" dxfId="262" priority="346" operator="equal">
      <formula>#REF!</formula>
    </cfRule>
    <cfRule type="cellIs" dxfId="261" priority="348" operator="equal">
      <formula>#REF!</formula>
    </cfRule>
    <cfRule type="cellIs" dxfId="260" priority="347" operator="equal">
      <formula>#REF!</formula>
    </cfRule>
  </conditionalFormatting>
  <conditionalFormatting sqref="C307:D307">
    <cfRule type="cellIs" dxfId="259" priority="341" operator="equal">
      <formula>#REF!</formula>
    </cfRule>
    <cfRule type="cellIs" dxfId="258" priority="342" operator="equal">
      <formula>#REF!</formula>
    </cfRule>
    <cfRule type="cellIs" dxfId="257" priority="343" operator="equal">
      <formula>#REF!</formula>
    </cfRule>
    <cfRule type="cellIs" dxfId="256" priority="344" operator="equal">
      <formula>#REF!</formula>
    </cfRule>
  </conditionalFormatting>
  <conditionalFormatting sqref="C313:D313">
    <cfRule type="cellIs" dxfId="255" priority="335" operator="equal">
      <formula>#REF!</formula>
    </cfRule>
    <cfRule type="cellIs" dxfId="254" priority="336" operator="equal">
      <formula>#REF!</formula>
    </cfRule>
    <cfRule type="cellIs" dxfId="253" priority="333" operator="equal">
      <formula>#REF!</formula>
    </cfRule>
    <cfRule type="cellIs" dxfId="252" priority="334" operator="equal">
      <formula>#REF!</formula>
    </cfRule>
  </conditionalFormatting>
  <conditionalFormatting sqref="C316:D316">
    <cfRule type="cellIs" dxfId="251" priority="329" operator="equal">
      <formula>#REF!</formula>
    </cfRule>
    <cfRule type="cellIs" dxfId="250" priority="330" operator="equal">
      <formula>#REF!</formula>
    </cfRule>
    <cfRule type="cellIs" dxfId="249" priority="331" operator="equal">
      <formula>#REF!</formula>
    </cfRule>
    <cfRule type="cellIs" dxfId="248" priority="332" operator="equal">
      <formula>#REF!</formula>
    </cfRule>
  </conditionalFormatting>
  <conditionalFormatting sqref="C319:D319">
    <cfRule type="cellIs" dxfId="247" priority="325" operator="equal">
      <formula>#REF!</formula>
    </cfRule>
    <cfRule type="cellIs" dxfId="246" priority="326" operator="equal">
      <formula>#REF!</formula>
    </cfRule>
    <cfRule type="cellIs" dxfId="245" priority="328" operator="equal">
      <formula>#REF!</formula>
    </cfRule>
    <cfRule type="cellIs" dxfId="244" priority="327" operator="equal">
      <formula>#REF!</formula>
    </cfRule>
  </conditionalFormatting>
  <conditionalFormatting sqref="C322:D322">
    <cfRule type="cellIs" dxfId="243" priority="321" operator="equal">
      <formula>#REF!</formula>
    </cfRule>
    <cfRule type="cellIs" dxfId="242" priority="324" operator="equal">
      <formula>#REF!</formula>
    </cfRule>
    <cfRule type="cellIs" dxfId="241" priority="323" operator="equal">
      <formula>#REF!</formula>
    </cfRule>
    <cfRule type="cellIs" dxfId="240" priority="322" operator="equal">
      <formula>#REF!</formula>
    </cfRule>
  </conditionalFormatting>
  <conditionalFormatting sqref="C328:D328">
    <cfRule type="cellIs" dxfId="239" priority="316" operator="equal">
      <formula>#REF!</formula>
    </cfRule>
    <cfRule type="cellIs" dxfId="238" priority="315" operator="equal">
      <formula>#REF!</formula>
    </cfRule>
    <cfRule type="cellIs" dxfId="237" priority="313" operator="equal">
      <formula>#REF!</formula>
    </cfRule>
    <cfRule type="cellIs" dxfId="236" priority="314" operator="equal">
      <formula>#REF!</formula>
    </cfRule>
  </conditionalFormatting>
  <conditionalFormatting sqref="C331:D331">
    <cfRule type="cellIs" dxfId="235" priority="310" operator="equal">
      <formula>#REF!</formula>
    </cfRule>
    <cfRule type="cellIs" dxfId="234" priority="311" operator="equal">
      <formula>#REF!</formula>
    </cfRule>
    <cfRule type="cellIs" dxfId="233" priority="309" operator="equal">
      <formula>#REF!</formula>
    </cfRule>
    <cfRule type="cellIs" dxfId="232" priority="312" operator="equal">
      <formula>#REF!</formula>
    </cfRule>
  </conditionalFormatting>
  <conditionalFormatting sqref="C334:D334">
    <cfRule type="cellIs" dxfId="231" priority="307" operator="equal">
      <formula>#REF!</formula>
    </cfRule>
    <cfRule type="cellIs" dxfId="230" priority="308" operator="equal">
      <formula>#REF!</formula>
    </cfRule>
    <cfRule type="cellIs" dxfId="229" priority="305" operator="equal">
      <formula>#REF!</formula>
    </cfRule>
    <cfRule type="cellIs" dxfId="228" priority="306" operator="equal">
      <formula>#REF!</formula>
    </cfRule>
  </conditionalFormatting>
  <conditionalFormatting sqref="C337:D337">
    <cfRule type="cellIs" dxfId="227" priority="302" operator="equal">
      <formula>#REF!</formula>
    </cfRule>
    <cfRule type="cellIs" dxfId="226" priority="303" operator="equal">
      <formula>#REF!</formula>
    </cfRule>
    <cfRule type="cellIs" dxfId="225" priority="304" operator="equal">
      <formula>#REF!</formula>
    </cfRule>
    <cfRule type="cellIs" dxfId="224" priority="301" operator="equal">
      <formula>#REF!</formula>
    </cfRule>
  </conditionalFormatting>
  <conditionalFormatting sqref="C10:E10">
    <cfRule type="cellIs" dxfId="223" priority="34" operator="equal">
      <formula>#REF!</formula>
    </cfRule>
    <cfRule type="cellIs" dxfId="222" priority="35" operator="equal">
      <formula>#REF!</formula>
    </cfRule>
    <cfRule type="cellIs" dxfId="221" priority="37" operator="equal">
      <formula>#REF!</formula>
    </cfRule>
  </conditionalFormatting>
  <conditionalFormatting sqref="C70:E70">
    <cfRule type="cellIs" dxfId="220" priority="272" operator="equal">
      <formula>#REF!</formula>
    </cfRule>
    <cfRule type="cellIs" dxfId="219" priority="270" operator="equal">
      <formula>#REF!</formula>
    </cfRule>
    <cfRule type="cellIs" dxfId="218" priority="269" operator="equal">
      <formula>#REF!</formula>
    </cfRule>
  </conditionalFormatting>
  <conditionalFormatting sqref="C85:E85">
    <cfRule type="cellIs" dxfId="217" priority="260" operator="equal">
      <formula>#REF!</formula>
    </cfRule>
    <cfRule type="cellIs" dxfId="216" priority="258" operator="equal">
      <formula>#REF!</formula>
    </cfRule>
    <cfRule type="cellIs" dxfId="215" priority="257" operator="equal">
      <formula>#REF!</formula>
    </cfRule>
  </conditionalFormatting>
  <conditionalFormatting sqref="C100:E100">
    <cfRule type="cellIs" dxfId="214" priority="248" operator="equal">
      <formula>#REF!</formula>
    </cfRule>
    <cfRule type="cellIs" dxfId="213" priority="246" operator="equal">
      <formula>#REF!</formula>
    </cfRule>
    <cfRule type="cellIs" dxfId="212" priority="245" operator="equal">
      <formula>#REF!</formula>
    </cfRule>
  </conditionalFormatting>
  <conditionalFormatting sqref="C115:E115">
    <cfRule type="cellIs" dxfId="211" priority="236" operator="equal">
      <formula>#REF!</formula>
    </cfRule>
    <cfRule type="cellIs" dxfId="210" priority="234" operator="equal">
      <formula>#REF!</formula>
    </cfRule>
    <cfRule type="cellIs" dxfId="209" priority="233" operator="equal">
      <formula>#REF!</formula>
    </cfRule>
  </conditionalFormatting>
  <conditionalFormatting sqref="C130:E130">
    <cfRule type="cellIs" dxfId="208" priority="224" operator="equal">
      <formula>#REF!</formula>
    </cfRule>
    <cfRule type="cellIs" dxfId="207" priority="221" operator="equal">
      <formula>#REF!</formula>
    </cfRule>
    <cfRule type="cellIs" dxfId="206" priority="222" operator="equal">
      <formula>#REF!</formula>
    </cfRule>
  </conditionalFormatting>
  <conditionalFormatting sqref="C145:E145">
    <cfRule type="cellIs" dxfId="205" priority="212" operator="equal">
      <formula>#REF!</formula>
    </cfRule>
    <cfRule type="cellIs" dxfId="204" priority="210" operator="equal">
      <formula>#REF!</formula>
    </cfRule>
    <cfRule type="cellIs" dxfId="203" priority="209" operator="equal">
      <formula>#REF!</formula>
    </cfRule>
  </conditionalFormatting>
  <conditionalFormatting sqref="C160:E160">
    <cfRule type="cellIs" dxfId="202" priority="198" operator="equal">
      <formula>#REF!</formula>
    </cfRule>
    <cfRule type="cellIs" dxfId="201" priority="200" operator="equal">
      <formula>#REF!</formula>
    </cfRule>
    <cfRule type="cellIs" dxfId="200" priority="197" operator="equal">
      <formula>#REF!</formula>
    </cfRule>
  </conditionalFormatting>
  <conditionalFormatting sqref="C175:E175">
    <cfRule type="cellIs" dxfId="199" priority="186" operator="equal">
      <formula>#REF!</formula>
    </cfRule>
    <cfRule type="cellIs" dxfId="198" priority="188" operator="equal">
      <formula>#REF!</formula>
    </cfRule>
    <cfRule type="cellIs" dxfId="197" priority="185" operator="equal">
      <formula>#REF!</formula>
    </cfRule>
  </conditionalFormatting>
  <conditionalFormatting sqref="C190:E190">
    <cfRule type="cellIs" dxfId="196" priority="176" operator="equal">
      <formula>#REF!</formula>
    </cfRule>
    <cfRule type="cellIs" dxfId="195" priority="174" operator="equal">
      <formula>#REF!</formula>
    </cfRule>
    <cfRule type="cellIs" dxfId="194" priority="173" operator="equal">
      <formula>#REF!</formula>
    </cfRule>
  </conditionalFormatting>
  <conditionalFormatting sqref="C205:E205">
    <cfRule type="cellIs" dxfId="193" priority="164" operator="equal">
      <formula>#REF!</formula>
    </cfRule>
    <cfRule type="cellIs" dxfId="192" priority="161" operator="equal">
      <formula>#REF!</formula>
    </cfRule>
    <cfRule type="cellIs" dxfId="191" priority="162" operator="equal">
      <formula>#REF!</formula>
    </cfRule>
  </conditionalFormatting>
  <conditionalFormatting sqref="C220:E220">
    <cfRule type="cellIs" dxfId="190" priority="149" operator="equal">
      <formula>#REF!</formula>
    </cfRule>
    <cfRule type="cellIs" dxfId="189" priority="150" operator="equal">
      <formula>#REF!</formula>
    </cfRule>
    <cfRule type="cellIs" dxfId="188" priority="152" operator="equal">
      <formula>#REF!</formula>
    </cfRule>
  </conditionalFormatting>
  <conditionalFormatting sqref="C235:E235">
    <cfRule type="cellIs" dxfId="187" priority="137" operator="equal">
      <formula>#REF!</formula>
    </cfRule>
    <cfRule type="cellIs" dxfId="186" priority="140" operator="equal">
      <formula>#REF!</formula>
    </cfRule>
    <cfRule type="cellIs" dxfId="185" priority="138" operator="equal">
      <formula>#REF!</formula>
    </cfRule>
  </conditionalFormatting>
  <conditionalFormatting sqref="C250:E250">
    <cfRule type="cellIs" dxfId="184" priority="125" operator="equal">
      <formula>#REF!</formula>
    </cfRule>
    <cfRule type="cellIs" dxfId="183" priority="126" operator="equal">
      <formula>#REF!</formula>
    </cfRule>
    <cfRule type="cellIs" dxfId="182" priority="128" operator="equal">
      <formula>#REF!</formula>
    </cfRule>
  </conditionalFormatting>
  <conditionalFormatting sqref="C265:E265">
    <cfRule type="cellIs" dxfId="181" priority="113" operator="equal">
      <formula>#REF!</formula>
    </cfRule>
    <cfRule type="cellIs" dxfId="180" priority="116" operator="equal">
      <formula>#REF!</formula>
    </cfRule>
    <cfRule type="cellIs" dxfId="179" priority="114" operator="equal">
      <formula>#REF!</formula>
    </cfRule>
  </conditionalFormatting>
  <conditionalFormatting sqref="C280:E280">
    <cfRule type="cellIs" dxfId="178" priority="102" operator="equal">
      <formula>#REF!</formula>
    </cfRule>
    <cfRule type="cellIs" dxfId="177" priority="104" operator="equal">
      <formula>#REF!</formula>
    </cfRule>
    <cfRule type="cellIs" dxfId="176" priority="101" operator="equal">
      <formula>#REF!</formula>
    </cfRule>
  </conditionalFormatting>
  <conditionalFormatting sqref="C295:E295">
    <cfRule type="cellIs" dxfId="175" priority="89" operator="equal">
      <formula>#REF!</formula>
    </cfRule>
    <cfRule type="cellIs" dxfId="174" priority="90" operator="equal">
      <formula>#REF!</formula>
    </cfRule>
    <cfRule type="cellIs" dxfId="173" priority="92" operator="equal">
      <formula>#REF!</formula>
    </cfRule>
  </conditionalFormatting>
  <conditionalFormatting sqref="C310:E310">
    <cfRule type="cellIs" dxfId="172" priority="77" operator="equal">
      <formula>#REF!</formula>
    </cfRule>
    <cfRule type="cellIs" dxfId="171" priority="78" operator="equal">
      <formula>#REF!</formula>
    </cfRule>
    <cfRule type="cellIs" dxfId="170" priority="80" operator="equal">
      <formula>#REF!</formula>
    </cfRule>
  </conditionalFormatting>
  <conditionalFormatting sqref="C325:E325">
    <cfRule type="cellIs" dxfId="169" priority="68" operator="equal">
      <formula>#REF!</formula>
    </cfRule>
    <cfRule type="cellIs" dxfId="168" priority="66" operator="equal">
      <formula>#REF!</formula>
    </cfRule>
    <cfRule type="cellIs" dxfId="167" priority="65" operator="equal">
      <formula>#REF!</formula>
    </cfRule>
  </conditionalFormatting>
  <conditionalFormatting sqref="C10:G10">
    <cfRule type="cellIs" dxfId="166" priority="33" operator="equal">
      <formula>#REF!</formula>
    </cfRule>
  </conditionalFormatting>
  <conditionalFormatting sqref="C70:G70">
    <cfRule type="cellIs" dxfId="165" priority="267" operator="equal">
      <formula>#REF!</formula>
    </cfRule>
  </conditionalFormatting>
  <conditionalFormatting sqref="C85:G85">
    <cfRule type="cellIs" dxfId="164" priority="255" operator="equal">
      <formula>#REF!</formula>
    </cfRule>
  </conditionalFormatting>
  <conditionalFormatting sqref="C100:G100">
    <cfRule type="cellIs" dxfId="163" priority="243" operator="equal">
      <formula>#REF!</formula>
    </cfRule>
  </conditionalFormatting>
  <conditionalFormatting sqref="C115:G115">
    <cfRule type="cellIs" dxfId="162" priority="231" operator="equal">
      <formula>#REF!</formula>
    </cfRule>
  </conditionalFormatting>
  <conditionalFormatting sqref="C130:G130">
    <cfRule type="cellIs" dxfId="161" priority="219" operator="equal">
      <formula>#REF!</formula>
    </cfRule>
  </conditionalFormatting>
  <conditionalFormatting sqref="C145:G145">
    <cfRule type="cellIs" dxfId="160" priority="207" operator="equal">
      <formula>#REF!</formula>
    </cfRule>
  </conditionalFormatting>
  <conditionalFormatting sqref="C160:G160">
    <cfRule type="cellIs" dxfId="159" priority="195" operator="equal">
      <formula>#REF!</formula>
    </cfRule>
  </conditionalFormatting>
  <conditionalFormatting sqref="C175:G175">
    <cfRule type="cellIs" dxfId="158" priority="183" operator="equal">
      <formula>#REF!</formula>
    </cfRule>
  </conditionalFormatting>
  <conditionalFormatting sqref="C190:G190">
    <cfRule type="cellIs" dxfId="157" priority="171" operator="equal">
      <formula>#REF!</formula>
    </cfRule>
  </conditionalFormatting>
  <conditionalFormatting sqref="C205:G205">
    <cfRule type="cellIs" dxfId="156" priority="159" operator="equal">
      <formula>#REF!</formula>
    </cfRule>
  </conditionalFormatting>
  <conditionalFormatting sqref="C220:G220">
    <cfRule type="cellIs" dxfId="155" priority="147" operator="equal">
      <formula>#REF!</formula>
    </cfRule>
  </conditionalFormatting>
  <conditionalFormatting sqref="C235:G235">
    <cfRule type="cellIs" dxfId="154" priority="135" operator="equal">
      <formula>#REF!</formula>
    </cfRule>
  </conditionalFormatting>
  <conditionalFormatting sqref="C250:G250">
    <cfRule type="cellIs" dxfId="153" priority="123" operator="equal">
      <formula>#REF!</formula>
    </cfRule>
  </conditionalFormatting>
  <conditionalFormatting sqref="C265:G265">
    <cfRule type="cellIs" dxfId="152" priority="111" operator="equal">
      <formula>#REF!</formula>
    </cfRule>
  </conditionalFormatting>
  <conditionalFormatting sqref="C280:G280">
    <cfRule type="cellIs" dxfId="151" priority="99" operator="equal">
      <formula>#REF!</formula>
    </cfRule>
  </conditionalFormatting>
  <conditionalFormatting sqref="C295:G295">
    <cfRule type="cellIs" dxfId="150" priority="87" operator="equal">
      <formula>#REF!</formula>
    </cfRule>
  </conditionalFormatting>
  <conditionalFormatting sqref="C310:G310">
    <cfRule type="cellIs" dxfId="149" priority="75" operator="equal">
      <formula>#REF!</formula>
    </cfRule>
  </conditionalFormatting>
  <conditionalFormatting sqref="C325:G325">
    <cfRule type="cellIs" dxfId="148" priority="63" operator="equal">
      <formula>#REF!</formula>
    </cfRule>
  </conditionalFormatting>
  <conditionalFormatting sqref="D25:E25">
    <cfRule type="cellIs" dxfId="147" priority="9" operator="equal">
      <formula>#REF!</formula>
    </cfRule>
    <cfRule type="cellIs" dxfId="146" priority="11" operator="equal">
      <formula>#REF!</formula>
    </cfRule>
    <cfRule type="cellIs" dxfId="145" priority="8" operator="equal">
      <formula>#REF!</formula>
    </cfRule>
  </conditionalFormatting>
  <conditionalFormatting sqref="D40:E40">
    <cfRule type="cellIs" dxfId="144" priority="296" operator="equal">
      <formula>#REF!</formula>
    </cfRule>
    <cfRule type="cellIs" dxfId="143" priority="294" operator="equal">
      <formula>#REF!</formula>
    </cfRule>
    <cfRule type="cellIs" dxfId="142" priority="293" operator="equal">
      <formula>#REF!</formula>
    </cfRule>
  </conditionalFormatting>
  <conditionalFormatting sqref="D55:E55">
    <cfRule type="cellIs" dxfId="141" priority="284" operator="equal">
      <formula>#REF!</formula>
    </cfRule>
    <cfRule type="cellIs" dxfId="140" priority="282" operator="equal">
      <formula>#REF!</formula>
    </cfRule>
    <cfRule type="cellIs" dxfId="139" priority="281" operator="equal">
      <formula>#REF!</formula>
    </cfRule>
  </conditionalFormatting>
  <conditionalFormatting sqref="D25:G25">
    <cfRule type="cellIs" dxfId="138" priority="7" operator="equal">
      <formula>#REF!</formula>
    </cfRule>
  </conditionalFormatting>
  <conditionalFormatting sqref="D40:G40">
    <cfRule type="cellIs" dxfId="137" priority="291" operator="equal">
      <formula>#REF!</formula>
    </cfRule>
  </conditionalFormatting>
  <conditionalFormatting sqref="D55:G55">
    <cfRule type="cellIs" dxfId="136" priority="279" operator="equal">
      <formula>#REF!</formula>
    </cfRule>
  </conditionalFormatting>
  <conditionalFormatting sqref="E10">
    <cfRule type="cellIs" dxfId="135" priority="36" operator="equal">
      <formula>#REF!</formula>
    </cfRule>
  </conditionalFormatting>
  <conditionalFormatting sqref="E25">
    <cfRule type="cellIs" dxfId="134" priority="10" operator="equal">
      <formula>#REF!</formula>
    </cfRule>
  </conditionalFormatting>
  <conditionalFormatting sqref="E40">
    <cfRule type="cellIs" dxfId="133" priority="295" operator="equal">
      <formula>#REF!</formula>
    </cfRule>
  </conditionalFormatting>
  <conditionalFormatting sqref="E55">
    <cfRule type="cellIs" dxfId="132" priority="283" operator="equal">
      <formula>#REF!</formula>
    </cfRule>
  </conditionalFormatting>
  <conditionalFormatting sqref="E70">
    <cfRule type="cellIs" dxfId="131" priority="271" operator="equal">
      <formula>#REF!</formula>
    </cfRule>
  </conditionalFormatting>
  <conditionalFormatting sqref="E85">
    <cfRule type="cellIs" dxfId="130" priority="259" operator="equal">
      <formula>#REF!</formula>
    </cfRule>
  </conditionalFormatting>
  <conditionalFormatting sqref="E100">
    <cfRule type="cellIs" dxfId="129" priority="247" operator="equal">
      <formula>#REF!</formula>
    </cfRule>
  </conditionalFormatting>
  <conditionalFormatting sqref="E115">
    <cfRule type="cellIs" dxfId="128" priority="235" operator="equal">
      <formula>#REF!</formula>
    </cfRule>
  </conditionalFormatting>
  <conditionalFormatting sqref="E130">
    <cfRule type="cellIs" dxfId="127" priority="223" operator="equal">
      <formula>#REF!</formula>
    </cfRule>
  </conditionalFormatting>
  <conditionalFormatting sqref="E145">
    <cfRule type="cellIs" dxfId="126" priority="211" operator="equal">
      <formula>#REF!</formula>
    </cfRule>
  </conditionalFormatting>
  <conditionalFormatting sqref="E160">
    <cfRule type="cellIs" dxfId="125" priority="199" operator="equal">
      <formula>#REF!</formula>
    </cfRule>
  </conditionalFormatting>
  <conditionalFormatting sqref="E175">
    <cfRule type="cellIs" dxfId="124" priority="187" operator="equal">
      <formula>#REF!</formula>
    </cfRule>
  </conditionalFormatting>
  <conditionalFormatting sqref="E190">
    <cfRule type="cellIs" dxfId="123" priority="175" operator="equal">
      <formula>#REF!</formula>
    </cfRule>
  </conditionalFormatting>
  <conditionalFormatting sqref="E205">
    <cfRule type="cellIs" dxfId="122" priority="163" operator="equal">
      <formula>#REF!</formula>
    </cfRule>
  </conditionalFormatting>
  <conditionalFormatting sqref="E220">
    <cfRule type="cellIs" dxfId="121" priority="151" operator="equal">
      <formula>#REF!</formula>
    </cfRule>
  </conditionalFormatting>
  <conditionalFormatting sqref="E235">
    <cfRule type="cellIs" dxfId="120" priority="139" operator="equal">
      <formula>#REF!</formula>
    </cfRule>
  </conditionalFormatting>
  <conditionalFormatting sqref="E250">
    <cfRule type="cellIs" dxfId="119" priority="127" operator="equal">
      <formula>#REF!</formula>
    </cfRule>
  </conditionalFormatting>
  <conditionalFormatting sqref="E265">
    <cfRule type="cellIs" dxfId="118" priority="115" operator="equal">
      <formula>#REF!</formula>
    </cfRule>
  </conditionalFormatting>
  <conditionalFormatting sqref="E280">
    <cfRule type="cellIs" dxfId="117" priority="103" operator="equal">
      <formula>#REF!</formula>
    </cfRule>
  </conditionalFormatting>
  <conditionalFormatting sqref="E295">
    <cfRule type="cellIs" dxfId="116" priority="91" operator="equal">
      <formula>#REF!</formula>
    </cfRule>
  </conditionalFormatting>
  <conditionalFormatting sqref="E310">
    <cfRule type="cellIs" dxfId="115" priority="79" operator="equal">
      <formula>#REF!</formula>
    </cfRule>
  </conditionalFormatting>
  <conditionalFormatting sqref="E325">
    <cfRule type="cellIs" dxfId="114" priority="67" operator="equal">
      <formula>#REF!</formula>
    </cfRule>
  </conditionalFormatting>
  <conditionalFormatting sqref="F10">
    <cfRule type="cellIs" dxfId="113" priority="32" operator="equal">
      <formula>#REF!</formula>
    </cfRule>
    <cfRule type="cellIs" dxfId="112" priority="31" operator="equal">
      <formula>#REF!</formula>
    </cfRule>
  </conditionalFormatting>
  <conditionalFormatting sqref="F25">
    <cfRule type="cellIs" dxfId="111" priority="5" operator="equal">
      <formula>#REF!</formula>
    </cfRule>
    <cfRule type="cellIs" dxfId="110" priority="6" operator="equal">
      <formula>#REF!</formula>
    </cfRule>
  </conditionalFormatting>
  <conditionalFormatting sqref="F40">
    <cfRule type="cellIs" dxfId="109" priority="290" operator="equal">
      <formula>#REF!</formula>
    </cfRule>
    <cfRule type="cellIs" dxfId="108" priority="289" operator="equal">
      <formula>#REF!</formula>
    </cfRule>
  </conditionalFormatting>
  <conditionalFormatting sqref="F55">
    <cfRule type="cellIs" dxfId="107" priority="278" operator="equal">
      <formula>#REF!</formula>
    </cfRule>
    <cfRule type="cellIs" dxfId="106" priority="277" operator="equal">
      <formula>#REF!</formula>
    </cfRule>
  </conditionalFormatting>
  <conditionalFormatting sqref="F70">
    <cfRule type="cellIs" dxfId="105" priority="265" operator="equal">
      <formula>#REF!</formula>
    </cfRule>
    <cfRule type="cellIs" dxfId="104" priority="266" operator="equal">
      <formula>#REF!</formula>
    </cfRule>
  </conditionalFormatting>
  <conditionalFormatting sqref="F85">
    <cfRule type="cellIs" dxfId="103" priority="253" operator="equal">
      <formula>#REF!</formula>
    </cfRule>
    <cfRule type="cellIs" dxfId="102" priority="254" operator="equal">
      <formula>#REF!</formula>
    </cfRule>
  </conditionalFormatting>
  <conditionalFormatting sqref="F100">
    <cfRule type="cellIs" dxfId="101" priority="241" operator="equal">
      <formula>#REF!</formula>
    </cfRule>
    <cfRule type="cellIs" dxfId="100" priority="242" operator="equal">
      <formula>#REF!</formula>
    </cfRule>
  </conditionalFormatting>
  <conditionalFormatting sqref="F115">
    <cfRule type="cellIs" dxfId="99" priority="230" operator="equal">
      <formula>#REF!</formula>
    </cfRule>
    <cfRule type="cellIs" dxfId="98" priority="229" operator="equal">
      <formula>#REF!</formula>
    </cfRule>
  </conditionalFormatting>
  <conditionalFormatting sqref="F130">
    <cfRule type="cellIs" dxfId="97" priority="217" operator="equal">
      <formula>#REF!</formula>
    </cfRule>
    <cfRule type="cellIs" dxfId="96" priority="218" operator="equal">
      <formula>#REF!</formula>
    </cfRule>
  </conditionalFormatting>
  <conditionalFormatting sqref="F145">
    <cfRule type="cellIs" dxfId="95" priority="206" operator="equal">
      <formula>#REF!</formula>
    </cfRule>
    <cfRule type="cellIs" dxfId="94" priority="205" operator="equal">
      <formula>#REF!</formula>
    </cfRule>
  </conditionalFormatting>
  <conditionalFormatting sqref="F160">
    <cfRule type="cellIs" dxfId="93" priority="194" operator="equal">
      <formula>#REF!</formula>
    </cfRule>
    <cfRule type="cellIs" dxfId="92" priority="193" operator="equal">
      <formula>#REF!</formula>
    </cfRule>
  </conditionalFormatting>
  <conditionalFormatting sqref="F175">
    <cfRule type="cellIs" dxfId="91" priority="181" operator="equal">
      <formula>#REF!</formula>
    </cfRule>
    <cfRule type="cellIs" dxfId="90" priority="182" operator="equal">
      <formula>#REF!</formula>
    </cfRule>
  </conditionalFormatting>
  <conditionalFormatting sqref="F190">
    <cfRule type="cellIs" dxfId="89" priority="170" operator="equal">
      <formula>#REF!</formula>
    </cfRule>
    <cfRule type="cellIs" dxfId="88" priority="169" operator="equal">
      <formula>#REF!</formula>
    </cfRule>
  </conditionalFormatting>
  <conditionalFormatting sqref="F205">
    <cfRule type="cellIs" dxfId="87" priority="157" operator="equal">
      <formula>#REF!</formula>
    </cfRule>
    <cfRule type="cellIs" dxfId="86" priority="158" operator="equal">
      <formula>#REF!</formula>
    </cfRule>
  </conditionalFormatting>
  <conditionalFormatting sqref="F220">
    <cfRule type="cellIs" dxfId="85" priority="146" operator="equal">
      <formula>#REF!</formula>
    </cfRule>
    <cfRule type="cellIs" dxfId="84" priority="145" operator="equal">
      <formula>#REF!</formula>
    </cfRule>
  </conditionalFormatting>
  <conditionalFormatting sqref="F235">
    <cfRule type="cellIs" dxfId="83" priority="134" operator="equal">
      <formula>#REF!</formula>
    </cfRule>
    <cfRule type="cellIs" dxfId="82" priority="133" operator="equal">
      <formula>#REF!</formula>
    </cfRule>
  </conditionalFormatting>
  <conditionalFormatting sqref="F250">
    <cfRule type="cellIs" dxfId="81" priority="122" operator="equal">
      <formula>#REF!</formula>
    </cfRule>
    <cfRule type="cellIs" dxfId="80" priority="121" operator="equal">
      <formula>#REF!</formula>
    </cfRule>
  </conditionalFormatting>
  <conditionalFormatting sqref="F265">
    <cfRule type="cellIs" dxfId="79" priority="110" operator="equal">
      <formula>#REF!</formula>
    </cfRule>
    <cfRule type="cellIs" dxfId="78" priority="109" operator="equal">
      <formula>#REF!</formula>
    </cfRule>
  </conditionalFormatting>
  <conditionalFormatting sqref="F280">
    <cfRule type="cellIs" dxfId="77" priority="97" operator="equal">
      <formula>#REF!</formula>
    </cfRule>
    <cfRule type="cellIs" dxfId="76" priority="98" operator="equal">
      <formula>#REF!</formula>
    </cfRule>
  </conditionalFormatting>
  <conditionalFormatting sqref="F295">
    <cfRule type="cellIs" dxfId="75" priority="86" operator="equal">
      <formula>#REF!</formula>
    </cfRule>
    <cfRule type="cellIs" dxfId="74" priority="85" operator="equal">
      <formula>#REF!</formula>
    </cfRule>
  </conditionalFormatting>
  <conditionalFormatting sqref="F310">
    <cfRule type="cellIs" dxfId="73" priority="74" operator="equal">
      <formula>#REF!</formula>
    </cfRule>
    <cfRule type="cellIs" dxfId="72" priority="73" operator="equal">
      <formula>#REF!</formula>
    </cfRule>
  </conditionalFormatting>
  <conditionalFormatting sqref="F325">
    <cfRule type="cellIs" dxfId="71" priority="61" operator="equal">
      <formula>#REF!</formula>
    </cfRule>
    <cfRule type="cellIs" dxfId="70" priority="62" operator="equal">
      <formula>#REF!</formula>
    </cfRule>
  </conditionalFormatting>
  <conditionalFormatting sqref="G10">
    <cfRule type="cellIs" dxfId="69" priority="38" operator="equal">
      <formula>#REF!</formula>
    </cfRule>
    <cfRule type="cellIs" dxfId="68" priority="39" operator="equal">
      <formula>#REF!</formula>
    </cfRule>
    <cfRule type="cellIs" dxfId="67" priority="40" operator="equal">
      <formula>#REF!</formula>
    </cfRule>
  </conditionalFormatting>
  <conditionalFormatting sqref="G25">
    <cfRule type="cellIs" dxfId="66" priority="12" operator="equal">
      <formula>#REF!</formula>
    </cfRule>
    <cfRule type="cellIs" dxfId="65" priority="13" operator="equal">
      <formula>#REF!</formula>
    </cfRule>
    <cfRule type="cellIs" dxfId="64" priority="14" operator="equal">
      <formula>#REF!</formula>
    </cfRule>
  </conditionalFormatting>
  <conditionalFormatting sqref="G40">
    <cfRule type="cellIs" dxfId="63" priority="300" operator="equal">
      <formula>#REF!</formula>
    </cfRule>
    <cfRule type="cellIs" dxfId="62" priority="299" operator="equal">
      <formula>#REF!</formula>
    </cfRule>
    <cfRule type="cellIs" dxfId="61" priority="298" operator="equal">
      <formula>#REF!</formula>
    </cfRule>
  </conditionalFormatting>
  <conditionalFormatting sqref="G55">
    <cfRule type="cellIs" dxfId="60" priority="286" operator="equal">
      <formula>#REF!</formula>
    </cfRule>
    <cfRule type="cellIs" dxfId="59" priority="287" operator="equal">
      <formula>#REF!</formula>
    </cfRule>
    <cfRule type="cellIs" dxfId="58" priority="288" operator="equal">
      <formula>#REF!</formula>
    </cfRule>
  </conditionalFormatting>
  <conditionalFormatting sqref="G70">
    <cfRule type="cellIs" dxfId="57" priority="276" operator="equal">
      <formula>#REF!</formula>
    </cfRule>
    <cfRule type="cellIs" dxfId="56" priority="275" operator="equal">
      <formula>#REF!</formula>
    </cfRule>
    <cfRule type="cellIs" dxfId="55" priority="274" operator="equal">
      <formula>#REF!</formula>
    </cfRule>
  </conditionalFormatting>
  <conditionalFormatting sqref="G85">
    <cfRule type="cellIs" dxfId="54" priority="264" operator="equal">
      <formula>#REF!</formula>
    </cfRule>
    <cfRule type="cellIs" dxfId="53" priority="263" operator="equal">
      <formula>#REF!</formula>
    </cfRule>
    <cfRule type="cellIs" dxfId="52" priority="262" operator="equal">
      <formula>#REF!</formula>
    </cfRule>
  </conditionalFormatting>
  <conditionalFormatting sqref="G100">
    <cfRule type="cellIs" dxfId="51" priority="252" operator="equal">
      <formula>#REF!</formula>
    </cfRule>
    <cfRule type="cellIs" dxfId="50" priority="250" operator="equal">
      <formula>#REF!</formula>
    </cfRule>
    <cfRule type="cellIs" dxfId="49" priority="251" operator="equal">
      <formula>#REF!</formula>
    </cfRule>
  </conditionalFormatting>
  <conditionalFormatting sqref="G115">
    <cfRule type="cellIs" dxfId="48" priority="240" operator="equal">
      <formula>#REF!</formula>
    </cfRule>
    <cfRule type="cellIs" dxfId="47" priority="239" operator="equal">
      <formula>#REF!</formula>
    </cfRule>
    <cfRule type="cellIs" dxfId="46" priority="238" operator="equal">
      <formula>#REF!</formula>
    </cfRule>
  </conditionalFormatting>
  <conditionalFormatting sqref="G130">
    <cfRule type="cellIs" dxfId="45" priority="226" operator="equal">
      <formula>#REF!</formula>
    </cfRule>
    <cfRule type="cellIs" dxfId="44" priority="228" operator="equal">
      <formula>#REF!</formula>
    </cfRule>
    <cfRule type="cellIs" dxfId="43" priority="227" operator="equal">
      <formula>#REF!</formula>
    </cfRule>
  </conditionalFormatting>
  <conditionalFormatting sqref="G145">
    <cfRule type="cellIs" dxfId="42" priority="214" operator="equal">
      <formula>#REF!</formula>
    </cfRule>
    <cfRule type="cellIs" dxfId="41" priority="215" operator="equal">
      <formula>#REF!</formula>
    </cfRule>
    <cfRule type="cellIs" dxfId="40" priority="216" operator="equal">
      <formula>#REF!</formula>
    </cfRule>
  </conditionalFormatting>
  <conditionalFormatting sqref="G160">
    <cfRule type="cellIs" dxfId="39" priority="204" operator="equal">
      <formula>#REF!</formula>
    </cfRule>
    <cfRule type="cellIs" dxfId="38" priority="203" operator="equal">
      <formula>#REF!</formula>
    </cfRule>
    <cfRule type="cellIs" dxfId="37" priority="202" operator="equal">
      <formula>#REF!</formula>
    </cfRule>
  </conditionalFormatting>
  <conditionalFormatting sqref="G175">
    <cfRule type="cellIs" dxfId="36" priority="191" operator="equal">
      <formula>#REF!</formula>
    </cfRule>
    <cfRule type="cellIs" dxfId="35" priority="192" operator="equal">
      <formula>#REF!</formula>
    </cfRule>
    <cfRule type="cellIs" dxfId="34" priority="190" operator="equal">
      <formula>#REF!</formula>
    </cfRule>
  </conditionalFormatting>
  <conditionalFormatting sqref="G190">
    <cfRule type="cellIs" dxfId="33" priority="180" operator="equal">
      <formula>#REF!</formula>
    </cfRule>
    <cfRule type="cellIs" dxfId="32" priority="179" operator="equal">
      <formula>#REF!</formula>
    </cfRule>
    <cfRule type="cellIs" dxfId="31" priority="178" operator="equal">
      <formula>#REF!</formula>
    </cfRule>
  </conditionalFormatting>
  <conditionalFormatting sqref="G205">
    <cfRule type="cellIs" dxfId="30" priority="168" operator="equal">
      <formula>#REF!</formula>
    </cfRule>
    <cfRule type="cellIs" dxfId="29" priority="167" operator="equal">
      <formula>#REF!</formula>
    </cfRule>
    <cfRule type="cellIs" dxfId="28" priority="166" operator="equal">
      <formula>#REF!</formula>
    </cfRule>
  </conditionalFormatting>
  <conditionalFormatting sqref="G220">
    <cfRule type="cellIs" dxfId="27" priority="156" operator="equal">
      <formula>#REF!</formula>
    </cfRule>
    <cfRule type="cellIs" dxfId="26" priority="155" operator="equal">
      <formula>#REF!</formula>
    </cfRule>
    <cfRule type="cellIs" dxfId="25" priority="154" operator="equal">
      <formula>#REF!</formula>
    </cfRule>
  </conditionalFormatting>
  <conditionalFormatting sqref="G235">
    <cfRule type="cellIs" dxfId="24" priority="142" operator="equal">
      <formula>#REF!</formula>
    </cfRule>
    <cfRule type="cellIs" dxfId="23" priority="143" operator="equal">
      <formula>#REF!</formula>
    </cfRule>
    <cfRule type="cellIs" dxfId="22" priority="144" operator="equal">
      <formula>#REF!</formula>
    </cfRule>
  </conditionalFormatting>
  <conditionalFormatting sqref="G250">
    <cfRule type="cellIs" dxfId="21" priority="132" operator="equal">
      <formula>#REF!</formula>
    </cfRule>
    <cfRule type="cellIs" dxfId="20" priority="131" operator="equal">
      <formula>#REF!</formula>
    </cfRule>
    <cfRule type="cellIs" dxfId="19" priority="130" operator="equal">
      <formula>#REF!</formula>
    </cfRule>
  </conditionalFormatting>
  <conditionalFormatting sqref="G265">
    <cfRule type="cellIs" dxfId="18" priority="120" operator="equal">
      <formula>#REF!</formula>
    </cfRule>
    <cfRule type="cellIs" dxfId="17" priority="119" operator="equal">
      <formula>#REF!</formula>
    </cfRule>
    <cfRule type="cellIs" dxfId="16" priority="118" operator="equal">
      <formula>#REF!</formula>
    </cfRule>
  </conditionalFormatting>
  <conditionalFormatting sqref="G280">
    <cfRule type="cellIs" dxfId="15" priority="108" operator="equal">
      <formula>#REF!</formula>
    </cfRule>
    <cfRule type="cellIs" dxfId="14" priority="107" operator="equal">
      <formula>#REF!</formula>
    </cfRule>
    <cfRule type="cellIs" dxfId="13" priority="106" operator="equal">
      <formula>#REF!</formula>
    </cfRule>
  </conditionalFormatting>
  <conditionalFormatting sqref="G295">
    <cfRule type="cellIs" dxfId="12" priority="94" operator="equal">
      <formula>#REF!</formula>
    </cfRule>
    <cfRule type="cellIs" dxfId="11" priority="96" operator="equal">
      <formula>#REF!</formula>
    </cfRule>
    <cfRule type="cellIs" dxfId="10" priority="95" operator="equal">
      <formula>#REF!</formula>
    </cfRule>
  </conditionalFormatting>
  <conditionalFormatting sqref="G310">
    <cfRule type="cellIs" dxfId="9" priority="83" operator="equal">
      <formula>#REF!</formula>
    </cfRule>
    <cfRule type="cellIs" dxfId="8" priority="84" operator="equal">
      <formula>#REF!</formula>
    </cfRule>
    <cfRule type="cellIs" dxfId="7" priority="82" operator="equal">
      <formula>#REF!</formula>
    </cfRule>
  </conditionalFormatting>
  <conditionalFormatting sqref="G325">
    <cfRule type="cellIs" dxfId="6" priority="70" operator="equal">
      <formula>#REF!</formula>
    </cfRule>
    <cfRule type="cellIs" dxfId="5" priority="72" operator="equal">
      <formula>#REF!</formula>
    </cfRule>
    <cfRule type="cellIs" dxfId="4" priority="71" operator="equal">
      <formula>#REF!</formula>
    </cfRule>
  </conditionalFormatting>
  <dataValidations disablePrompts="1" count="3">
    <dataValidation type="list" allowBlank="1" showInputMessage="1" showErrorMessage="1" sqref="IT40:IZ47" xr:uid="{00000000-0002-0000-0900-000002000000}">
      <formula1>#REF!</formula1>
    </dataValidation>
    <dataValidation allowBlank="1" showInputMessage="1" showErrorMessage="1" prompt="Es la materialización del riesgo y las consecuencias de su aparición. Su escala es: 5 bajo impacto, 10 medio, 20 alto impacto._x000a_" sqref="IT9:IZ39" xr:uid="{00000000-0002-0000-0900-000000000000}"/>
    <dataValidation allowBlank="1" showInputMessage="1" showErrorMessage="1" prompt="La probabilidad se encuentra determinada por una escala de 1 a 3, siendo 1 la menor probabilidad de ocurrencia del riesgo y 3 la mayor probabilidad de  ocurrencia." sqref="IS9:IS39" xr:uid="{00000000-0002-0000-0900-000001000000}"/>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
  <sheetViews>
    <sheetView showGridLines="0" zoomScale="80" zoomScaleNormal="80" workbookViewId="0">
      <selection activeCell="P10" sqref="P10"/>
    </sheetView>
  </sheetViews>
  <sheetFormatPr baseColWidth="10" defaultColWidth="10.85546875" defaultRowHeight="12" x14ac:dyDescent="0.2"/>
  <cols>
    <col min="1" max="1" width="26.5703125" style="166" customWidth="1"/>
    <col min="2" max="2" width="37.85546875" style="166" customWidth="1"/>
    <col min="3" max="3" width="10.85546875" style="166"/>
    <col min="4" max="4" width="27.42578125" style="166" customWidth="1"/>
    <col min="5" max="5" width="10.85546875" style="166"/>
    <col min="6" max="6" width="14.5703125" style="166" customWidth="1"/>
    <col min="7" max="16384" width="10.85546875" style="166"/>
  </cols>
  <sheetData>
    <row r="1" spans="1:11" s="172" customFormat="1" ht="30.75" customHeight="1" thickBot="1" x14ac:dyDescent="0.25">
      <c r="A1" s="669"/>
      <c r="B1" s="910"/>
      <c r="C1" s="920" t="s">
        <v>311</v>
      </c>
      <c r="D1" s="921"/>
      <c r="E1" s="921"/>
      <c r="F1" s="922"/>
      <c r="G1" s="915" t="s">
        <v>321</v>
      </c>
      <c r="H1" s="916"/>
      <c r="I1" s="916"/>
      <c r="J1" s="917"/>
    </row>
    <row r="2" spans="1:11" s="172" customFormat="1" ht="29.25" customHeight="1" thickBot="1" x14ac:dyDescent="0.25">
      <c r="A2" s="911"/>
      <c r="B2" s="912"/>
      <c r="C2" s="923" t="s">
        <v>305</v>
      </c>
      <c r="D2" s="924"/>
      <c r="E2" s="924"/>
      <c r="F2" s="925"/>
      <c r="G2" s="915" t="s">
        <v>306</v>
      </c>
      <c r="H2" s="916"/>
      <c r="I2" s="916"/>
      <c r="J2" s="917"/>
    </row>
    <row r="3" spans="1:11" s="172" customFormat="1" ht="24.75" customHeight="1" thickBot="1" x14ac:dyDescent="0.25">
      <c r="A3" s="913"/>
      <c r="B3" s="914"/>
      <c r="C3" s="926"/>
      <c r="D3" s="927"/>
      <c r="E3" s="927"/>
      <c r="F3" s="928"/>
      <c r="G3" s="918" t="s">
        <v>318</v>
      </c>
      <c r="H3" s="918"/>
      <c r="I3" s="918"/>
      <c r="J3" s="919"/>
    </row>
    <row r="4" spans="1:11" s="55" customFormat="1" ht="20.25" customHeight="1" x14ac:dyDescent="0.25">
      <c r="A4" s="428" t="s">
        <v>125</v>
      </c>
      <c r="B4" s="821" t="s">
        <v>300</v>
      </c>
      <c r="C4" s="822"/>
      <c r="D4" s="822"/>
      <c r="E4" s="377"/>
      <c r="F4" s="378"/>
    </row>
    <row r="5" spans="1:11" ht="12.75" thickBot="1" x14ac:dyDescent="0.25">
      <c r="A5" s="157"/>
      <c r="B5" s="725"/>
      <c r="C5" s="725"/>
      <c r="D5" s="725"/>
    </row>
    <row r="6" spans="1:11" ht="12.75" thickBot="1" x14ac:dyDescent="0.25">
      <c r="A6" s="935" t="s">
        <v>261</v>
      </c>
      <c r="B6" s="936"/>
      <c r="C6" s="936"/>
      <c r="D6" s="936"/>
      <c r="E6" s="936"/>
      <c r="F6" s="936"/>
      <c r="G6" s="936"/>
      <c r="H6" s="936"/>
      <c r="I6" s="936"/>
      <c r="J6" s="936"/>
      <c r="K6" s="937"/>
    </row>
    <row r="7" spans="1:11" ht="6" customHeight="1" thickBot="1" x14ac:dyDescent="0.25">
      <c r="A7" s="935"/>
      <c r="B7" s="936"/>
      <c r="C7" s="936"/>
      <c r="D7" s="936"/>
      <c r="E7" s="936"/>
      <c r="F7" s="936"/>
      <c r="G7" s="936"/>
      <c r="H7" s="936"/>
      <c r="I7" s="936"/>
      <c r="J7" s="936"/>
      <c r="K7" s="937"/>
    </row>
    <row r="8" spans="1:11" ht="34.5" customHeight="1" x14ac:dyDescent="0.2">
      <c r="A8" s="938" t="s">
        <v>262</v>
      </c>
      <c r="B8" s="939"/>
      <c r="C8" s="939"/>
      <c r="D8" s="939"/>
      <c r="E8" s="939"/>
      <c r="F8" s="939"/>
      <c r="G8" s="939"/>
      <c r="H8" s="939"/>
      <c r="I8" s="939"/>
      <c r="J8" s="939"/>
      <c r="K8" s="940"/>
    </row>
    <row r="9" spans="1:11" ht="18.75" customHeight="1" x14ac:dyDescent="0.2">
      <c r="A9" s="941" t="s">
        <v>263</v>
      </c>
      <c r="B9" s="942"/>
      <c r="C9" s="942"/>
      <c r="D9" s="942"/>
      <c r="E9" s="942"/>
      <c r="F9" s="942"/>
      <c r="G9" s="942"/>
      <c r="H9" s="942"/>
      <c r="I9" s="942"/>
      <c r="J9" s="942"/>
      <c r="K9" s="943"/>
    </row>
    <row r="10" spans="1:11" ht="34.5" customHeight="1" x14ac:dyDescent="0.2">
      <c r="A10" s="941" t="s">
        <v>264</v>
      </c>
      <c r="B10" s="942"/>
      <c r="C10" s="942"/>
      <c r="D10" s="942"/>
      <c r="E10" s="942"/>
      <c r="F10" s="942"/>
      <c r="G10" s="942"/>
      <c r="H10" s="942"/>
      <c r="I10" s="942"/>
      <c r="J10" s="942"/>
      <c r="K10" s="943"/>
    </row>
    <row r="11" spans="1:11" ht="50.25" customHeight="1" thickBot="1" x14ac:dyDescent="0.25">
      <c r="A11" s="932" t="s">
        <v>265</v>
      </c>
      <c r="B11" s="933"/>
      <c r="C11" s="933"/>
      <c r="D11" s="933"/>
      <c r="E11" s="933"/>
      <c r="F11" s="933"/>
      <c r="G11" s="933"/>
      <c r="H11" s="933"/>
      <c r="I11" s="933"/>
      <c r="J11" s="933"/>
      <c r="K11" s="934"/>
    </row>
    <row r="12" spans="1:11" x14ac:dyDescent="0.2">
      <c r="A12" s="379"/>
      <c r="B12" s="379"/>
      <c r="C12" s="379"/>
      <c r="D12" s="379"/>
      <c r="E12" s="379"/>
      <c r="F12" s="379"/>
      <c r="G12" s="379"/>
      <c r="H12" s="379"/>
      <c r="I12" s="379"/>
      <c r="J12" s="379"/>
      <c r="K12" s="379"/>
    </row>
    <row r="13" spans="1:11" s="381" customFormat="1" ht="24" x14ac:dyDescent="0.2">
      <c r="A13" s="380"/>
      <c r="B13" s="929" t="s">
        <v>266</v>
      </c>
      <c r="C13" s="930"/>
      <c r="D13" s="931" t="s">
        <v>267</v>
      </c>
      <c r="E13" s="931"/>
      <c r="G13" s="141" t="s">
        <v>268</v>
      </c>
    </row>
    <row r="14" spans="1:11" x14ac:dyDescent="0.2">
      <c r="A14" s="382" t="s">
        <v>269</v>
      </c>
      <c r="B14" s="383">
        <f>+COUNTIF('8 Mapa Calor Inherente Residual'!$E$9:$E$28,#REF!)</f>
        <v>0</v>
      </c>
      <c r="C14" s="384" t="s">
        <v>225</v>
      </c>
      <c r="D14" s="383">
        <f>+COUNTIF('8 Mapa Calor Inherente Residual'!$H$9:$H$28,#REF!)</f>
        <v>0</v>
      </c>
      <c r="E14" s="384" t="s">
        <v>225</v>
      </c>
      <c r="G14" s="385" t="s">
        <v>224</v>
      </c>
    </row>
    <row r="15" spans="1:11" x14ac:dyDescent="0.2">
      <c r="A15" s="382" t="s">
        <v>270</v>
      </c>
      <c r="B15" s="383">
        <f>+COUNTIF('8 Mapa Calor Inherente Residual'!$E$9:$E$28,#REF!)</f>
        <v>0</v>
      </c>
      <c r="C15" s="384" t="s">
        <v>225</v>
      </c>
      <c r="D15" s="383">
        <f>+COUNTIF('8 Mapa Calor Inherente Residual'!$H$9:$H$28,#REF!)</f>
        <v>0</v>
      </c>
      <c r="E15" s="384" t="s">
        <v>225</v>
      </c>
      <c r="G15" s="345" t="s">
        <v>223</v>
      </c>
    </row>
    <row r="16" spans="1:11" ht="24" x14ac:dyDescent="0.2">
      <c r="A16" s="382" t="s">
        <v>271</v>
      </c>
      <c r="B16" s="383">
        <f>+COUNTIF('8 Mapa Calor Inherente Residual'!$E$9:$E$28,#REF!)</f>
        <v>0</v>
      </c>
      <c r="C16" s="384" t="s">
        <v>225</v>
      </c>
      <c r="D16" s="383">
        <f>+COUNTIF('8 Mapa Calor Inherente Residual'!$H$9:$H$28,#REF!)</f>
        <v>0</v>
      </c>
      <c r="E16" s="384" t="s">
        <v>225</v>
      </c>
      <c r="G16" s="349" t="s">
        <v>208</v>
      </c>
    </row>
    <row r="17" spans="1:7" x14ac:dyDescent="0.2">
      <c r="A17" s="382" t="s">
        <v>272</v>
      </c>
      <c r="B17" s="383">
        <f>+COUNTIF('8 Mapa Calor Inherente Residual'!$E$9:$E$28,#REF!)</f>
        <v>0</v>
      </c>
      <c r="C17" s="384" t="s">
        <v>225</v>
      </c>
      <c r="D17" s="383">
        <f>+COUNTIF('8 Mapa Calor Inherente Residual'!$H$9:$H$28,#REF!)</f>
        <v>0</v>
      </c>
      <c r="E17" s="384" t="s">
        <v>225</v>
      </c>
      <c r="G17" s="351" t="s">
        <v>225</v>
      </c>
    </row>
    <row r="18" spans="1:7" x14ac:dyDescent="0.2">
      <c r="A18" s="382" t="s">
        <v>273</v>
      </c>
      <c r="B18" s="383">
        <f>+SUM(B14:B17)</f>
        <v>0</v>
      </c>
      <c r="C18" s="384" t="s">
        <v>225</v>
      </c>
      <c r="D18" s="383">
        <f>+SUM(D14:D17)</f>
        <v>0</v>
      </c>
      <c r="E18" s="384" t="s">
        <v>225</v>
      </c>
    </row>
    <row r="20" spans="1:7" s="324" customFormat="1" ht="24" x14ac:dyDescent="0.25">
      <c r="B20" s="386" t="s">
        <v>266</v>
      </c>
      <c r="D20" s="386" t="s">
        <v>267</v>
      </c>
    </row>
    <row r="21" spans="1:7" s="324" customFormat="1" ht="41.45" customHeight="1" x14ac:dyDescent="0.25">
      <c r="B21" s="387" t="s">
        <v>208</v>
      </c>
      <c r="D21" s="387" t="s">
        <v>208</v>
      </c>
    </row>
  </sheetData>
  <sheetProtection formatColumns="0" formatRows="0"/>
  <mergeCells count="16">
    <mergeCell ref="B13:C13"/>
    <mergeCell ref="D13:E13"/>
    <mergeCell ref="A11:K11"/>
    <mergeCell ref="A6:K6"/>
    <mergeCell ref="B4:D4"/>
    <mergeCell ref="B5:D5"/>
    <mergeCell ref="A7:K7"/>
    <mergeCell ref="A8:K8"/>
    <mergeCell ref="A10:K10"/>
    <mergeCell ref="A9:K9"/>
    <mergeCell ref="A1:B3"/>
    <mergeCell ref="G1:J1"/>
    <mergeCell ref="G2:J2"/>
    <mergeCell ref="G3:J3"/>
    <mergeCell ref="C1:F1"/>
    <mergeCell ref="C2:F3"/>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
  <dimension ref="A1:D17"/>
  <sheetViews>
    <sheetView zoomScale="90" zoomScaleNormal="90" zoomScaleSheetLayoutView="70" workbookViewId="0">
      <selection activeCell="H6" sqref="H6"/>
    </sheetView>
  </sheetViews>
  <sheetFormatPr baseColWidth="10" defaultColWidth="11.42578125" defaultRowHeight="12" x14ac:dyDescent="0.2"/>
  <cols>
    <col min="1" max="1" width="48.42578125" style="171" customWidth="1"/>
    <col min="2" max="2" width="36.140625" style="166" customWidth="1"/>
    <col min="3" max="3" width="35.7109375" style="166" customWidth="1"/>
    <col min="4" max="4" width="40.28515625" style="166" customWidth="1"/>
    <col min="5" max="256" width="10.85546875" style="166"/>
    <col min="257" max="257" width="17.7109375" style="166" customWidth="1"/>
    <col min="258" max="258" width="23.5703125" style="166" customWidth="1"/>
    <col min="259" max="259" width="10.85546875" style="166"/>
    <col min="260" max="260" width="12.7109375" style="166" customWidth="1"/>
    <col min="261" max="512" width="10.85546875" style="166"/>
    <col min="513" max="513" width="17.7109375" style="166" customWidth="1"/>
    <col min="514" max="514" width="23.5703125" style="166" customWidth="1"/>
    <col min="515" max="515" width="10.85546875" style="166"/>
    <col min="516" max="516" width="12.7109375" style="166" customWidth="1"/>
    <col min="517" max="768" width="10.85546875" style="166"/>
    <col min="769" max="769" width="17.7109375" style="166" customWidth="1"/>
    <col min="770" max="770" width="23.5703125" style="166" customWidth="1"/>
    <col min="771" max="771" width="10.85546875" style="166"/>
    <col min="772" max="772" width="12.7109375" style="166" customWidth="1"/>
    <col min="773" max="1024" width="10.85546875" style="166"/>
    <col min="1025" max="1025" width="17.7109375" style="166" customWidth="1"/>
    <col min="1026" max="1026" width="23.5703125" style="166" customWidth="1"/>
    <col min="1027" max="1027" width="10.85546875" style="166"/>
    <col min="1028" max="1028" width="12.7109375" style="166" customWidth="1"/>
    <col min="1029" max="1280" width="10.85546875" style="166"/>
    <col min="1281" max="1281" width="17.7109375" style="166" customWidth="1"/>
    <col min="1282" max="1282" width="23.5703125" style="166" customWidth="1"/>
    <col min="1283" max="1283" width="10.85546875" style="166"/>
    <col min="1284" max="1284" width="12.7109375" style="166" customWidth="1"/>
    <col min="1285" max="1536" width="10.85546875" style="166"/>
    <col min="1537" max="1537" width="17.7109375" style="166" customWidth="1"/>
    <col min="1538" max="1538" width="23.5703125" style="166" customWidth="1"/>
    <col min="1539" max="1539" width="10.85546875" style="166"/>
    <col min="1540" max="1540" width="12.7109375" style="166" customWidth="1"/>
    <col min="1541" max="1792" width="10.85546875" style="166"/>
    <col min="1793" max="1793" width="17.7109375" style="166" customWidth="1"/>
    <col min="1794" max="1794" width="23.5703125" style="166" customWidth="1"/>
    <col min="1795" max="1795" width="10.85546875" style="166"/>
    <col min="1796" max="1796" width="12.7109375" style="166" customWidth="1"/>
    <col min="1797" max="2048" width="10.85546875" style="166"/>
    <col min="2049" max="2049" width="17.7109375" style="166" customWidth="1"/>
    <col min="2050" max="2050" width="23.5703125" style="166" customWidth="1"/>
    <col min="2051" max="2051" width="10.85546875" style="166"/>
    <col min="2052" max="2052" width="12.7109375" style="166" customWidth="1"/>
    <col min="2053" max="2304" width="10.85546875" style="166"/>
    <col min="2305" max="2305" width="17.7109375" style="166" customWidth="1"/>
    <col min="2306" max="2306" width="23.5703125" style="166" customWidth="1"/>
    <col min="2307" max="2307" width="10.85546875" style="166"/>
    <col min="2308" max="2308" width="12.7109375" style="166" customWidth="1"/>
    <col min="2309" max="2560" width="10.85546875" style="166"/>
    <col min="2561" max="2561" width="17.7109375" style="166" customWidth="1"/>
    <col min="2562" max="2562" width="23.5703125" style="166" customWidth="1"/>
    <col min="2563" max="2563" width="10.85546875" style="166"/>
    <col min="2564" max="2564" width="12.7109375" style="166" customWidth="1"/>
    <col min="2565" max="2816" width="10.85546875" style="166"/>
    <col min="2817" max="2817" width="17.7109375" style="166" customWidth="1"/>
    <col min="2818" max="2818" width="23.5703125" style="166" customWidth="1"/>
    <col min="2819" max="2819" width="10.85546875" style="166"/>
    <col min="2820" max="2820" width="12.7109375" style="166" customWidth="1"/>
    <col min="2821" max="3072" width="10.85546875" style="166"/>
    <col min="3073" max="3073" width="17.7109375" style="166" customWidth="1"/>
    <col min="3074" max="3074" width="23.5703125" style="166" customWidth="1"/>
    <col min="3075" max="3075" width="10.85546875" style="166"/>
    <col min="3076" max="3076" width="12.7109375" style="166" customWidth="1"/>
    <col min="3077" max="3328" width="10.85546875" style="166"/>
    <col min="3329" max="3329" width="17.7109375" style="166" customWidth="1"/>
    <col min="3330" max="3330" width="23.5703125" style="166" customWidth="1"/>
    <col min="3331" max="3331" width="10.85546875" style="166"/>
    <col min="3332" max="3332" width="12.7109375" style="166" customWidth="1"/>
    <col min="3333" max="3584" width="10.85546875" style="166"/>
    <col min="3585" max="3585" width="17.7109375" style="166" customWidth="1"/>
    <col min="3586" max="3586" width="23.5703125" style="166" customWidth="1"/>
    <col min="3587" max="3587" width="10.85546875" style="166"/>
    <col min="3588" max="3588" width="12.7109375" style="166" customWidth="1"/>
    <col min="3589" max="3840" width="10.85546875" style="166"/>
    <col min="3841" max="3841" width="17.7109375" style="166" customWidth="1"/>
    <col min="3842" max="3842" width="23.5703125" style="166" customWidth="1"/>
    <col min="3843" max="3843" width="10.85546875" style="166"/>
    <col min="3844" max="3844" width="12.7109375" style="166" customWidth="1"/>
    <col min="3845" max="4096" width="10.85546875" style="166"/>
    <col min="4097" max="4097" width="17.7109375" style="166" customWidth="1"/>
    <col min="4098" max="4098" width="23.5703125" style="166" customWidth="1"/>
    <col min="4099" max="4099" width="10.85546875" style="166"/>
    <col min="4100" max="4100" width="12.7109375" style="166" customWidth="1"/>
    <col min="4101" max="4352" width="10.85546875" style="166"/>
    <col min="4353" max="4353" width="17.7109375" style="166" customWidth="1"/>
    <col min="4354" max="4354" width="23.5703125" style="166" customWidth="1"/>
    <col min="4355" max="4355" width="10.85546875" style="166"/>
    <col min="4356" max="4356" width="12.7109375" style="166" customWidth="1"/>
    <col min="4357" max="4608" width="10.85546875" style="166"/>
    <col min="4609" max="4609" width="17.7109375" style="166" customWidth="1"/>
    <col min="4610" max="4610" width="23.5703125" style="166" customWidth="1"/>
    <col min="4611" max="4611" width="10.85546875" style="166"/>
    <col min="4612" max="4612" width="12.7109375" style="166" customWidth="1"/>
    <col min="4613" max="4864" width="10.85546875" style="166"/>
    <col min="4865" max="4865" width="17.7109375" style="166" customWidth="1"/>
    <col min="4866" max="4866" width="23.5703125" style="166" customWidth="1"/>
    <col min="4867" max="4867" width="10.85546875" style="166"/>
    <col min="4868" max="4868" width="12.7109375" style="166" customWidth="1"/>
    <col min="4869" max="5120" width="10.85546875" style="166"/>
    <col min="5121" max="5121" width="17.7109375" style="166" customWidth="1"/>
    <col min="5122" max="5122" width="23.5703125" style="166" customWidth="1"/>
    <col min="5123" max="5123" width="10.85546875" style="166"/>
    <col min="5124" max="5124" width="12.7109375" style="166" customWidth="1"/>
    <col min="5125" max="5376" width="10.85546875" style="166"/>
    <col min="5377" max="5377" width="17.7109375" style="166" customWidth="1"/>
    <col min="5378" max="5378" width="23.5703125" style="166" customWidth="1"/>
    <col min="5379" max="5379" width="10.85546875" style="166"/>
    <col min="5380" max="5380" width="12.7109375" style="166" customWidth="1"/>
    <col min="5381" max="5632" width="10.85546875" style="166"/>
    <col min="5633" max="5633" width="17.7109375" style="166" customWidth="1"/>
    <col min="5634" max="5634" width="23.5703125" style="166" customWidth="1"/>
    <col min="5635" max="5635" width="10.85546875" style="166"/>
    <col min="5636" max="5636" width="12.7109375" style="166" customWidth="1"/>
    <col min="5637" max="5888" width="10.85546875" style="166"/>
    <col min="5889" max="5889" width="17.7109375" style="166" customWidth="1"/>
    <col min="5890" max="5890" width="23.5703125" style="166" customWidth="1"/>
    <col min="5891" max="5891" width="10.85546875" style="166"/>
    <col min="5892" max="5892" width="12.7109375" style="166" customWidth="1"/>
    <col min="5893" max="6144" width="10.85546875" style="166"/>
    <col min="6145" max="6145" width="17.7109375" style="166" customWidth="1"/>
    <col min="6146" max="6146" width="23.5703125" style="166" customWidth="1"/>
    <col min="6147" max="6147" width="10.85546875" style="166"/>
    <col min="6148" max="6148" width="12.7109375" style="166" customWidth="1"/>
    <col min="6149" max="6400" width="10.85546875" style="166"/>
    <col min="6401" max="6401" width="17.7109375" style="166" customWidth="1"/>
    <col min="6402" max="6402" width="23.5703125" style="166" customWidth="1"/>
    <col min="6403" max="6403" width="10.85546875" style="166"/>
    <col min="6404" max="6404" width="12.7109375" style="166" customWidth="1"/>
    <col min="6405" max="6656" width="10.85546875" style="166"/>
    <col min="6657" max="6657" width="17.7109375" style="166" customWidth="1"/>
    <col min="6658" max="6658" width="23.5703125" style="166" customWidth="1"/>
    <col min="6659" max="6659" width="10.85546875" style="166"/>
    <col min="6660" max="6660" width="12.7109375" style="166" customWidth="1"/>
    <col min="6661" max="6912" width="10.85546875" style="166"/>
    <col min="6913" max="6913" width="17.7109375" style="166" customWidth="1"/>
    <col min="6914" max="6914" width="23.5703125" style="166" customWidth="1"/>
    <col min="6915" max="6915" width="10.85546875" style="166"/>
    <col min="6916" max="6916" width="12.7109375" style="166" customWidth="1"/>
    <col min="6917" max="7168" width="10.85546875" style="166"/>
    <col min="7169" max="7169" width="17.7109375" style="166" customWidth="1"/>
    <col min="7170" max="7170" width="23.5703125" style="166" customWidth="1"/>
    <col min="7171" max="7171" width="10.85546875" style="166"/>
    <col min="7172" max="7172" width="12.7109375" style="166" customWidth="1"/>
    <col min="7173" max="7424" width="10.85546875" style="166"/>
    <col min="7425" max="7425" width="17.7109375" style="166" customWidth="1"/>
    <col min="7426" max="7426" width="23.5703125" style="166" customWidth="1"/>
    <col min="7427" max="7427" width="10.85546875" style="166"/>
    <col min="7428" max="7428" width="12.7109375" style="166" customWidth="1"/>
    <col min="7429" max="7680" width="10.85546875" style="166"/>
    <col min="7681" max="7681" width="17.7109375" style="166" customWidth="1"/>
    <col min="7682" max="7682" width="23.5703125" style="166" customWidth="1"/>
    <col min="7683" max="7683" width="10.85546875" style="166"/>
    <col min="7684" max="7684" width="12.7109375" style="166" customWidth="1"/>
    <col min="7685" max="7936" width="10.85546875" style="166"/>
    <col min="7937" max="7937" width="17.7109375" style="166" customWidth="1"/>
    <col min="7938" max="7938" width="23.5703125" style="166" customWidth="1"/>
    <col min="7939" max="7939" width="10.85546875" style="166"/>
    <col min="7940" max="7940" width="12.7109375" style="166" customWidth="1"/>
    <col min="7941" max="8192" width="10.85546875" style="166"/>
    <col min="8193" max="8193" width="17.7109375" style="166" customWidth="1"/>
    <col min="8194" max="8194" width="23.5703125" style="166" customWidth="1"/>
    <col min="8195" max="8195" width="10.85546875" style="166"/>
    <col min="8196" max="8196" width="12.7109375" style="166" customWidth="1"/>
    <col min="8197" max="8448" width="10.85546875" style="166"/>
    <col min="8449" max="8449" width="17.7109375" style="166" customWidth="1"/>
    <col min="8450" max="8450" width="23.5703125" style="166" customWidth="1"/>
    <col min="8451" max="8451" width="10.85546875" style="166"/>
    <col min="8452" max="8452" width="12.7109375" style="166" customWidth="1"/>
    <col min="8453" max="8704" width="10.85546875" style="166"/>
    <col min="8705" max="8705" width="17.7109375" style="166" customWidth="1"/>
    <col min="8706" max="8706" width="23.5703125" style="166" customWidth="1"/>
    <col min="8707" max="8707" width="10.85546875" style="166"/>
    <col min="8708" max="8708" width="12.7109375" style="166" customWidth="1"/>
    <col min="8709" max="8960" width="10.85546875" style="166"/>
    <col min="8961" max="8961" width="17.7109375" style="166" customWidth="1"/>
    <col min="8962" max="8962" width="23.5703125" style="166" customWidth="1"/>
    <col min="8963" max="8963" width="10.85546875" style="166"/>
    <col min="8964" max="8964" width="12.7109375" style="166" customWidth="1"/>
    <col min="8965" max="9216" width="10.85546875" style="166"/>
    <col min="9217" max="9217" width="17.7109375" style="166" customWidth="1"/>
    <col min="9218" max="9218" width="23.5703125" style="166" customWidth="1"/>
    <col min="9219" max="9219" width="10.85546875" style="166"/>
    <col min="9220" max="9220" width="12.7109375" style="166" customWidth="1"/>
    <col min="9221" max="9472" width="10.85546875" style="166"/>
    <col min="9473" max="9473" width="17.7109375" style="166" customWidth="1"/>
    <col min="9474" max="9474" width="23.5703125" style="166" customWidth="1"/>
    <col min="9475" max="9475" width="10.85546875" style="166"/>
    <col min="9476" max="9476" width="12.7109375" style="166" customWidth="1"/>
    <col min="9477" max="9728" width="10.85546875" style="166"/>
    <col min="9729" max="9729" width="17.7109375" style="166" customWidth="1"/>
    <col min="9730" max="9730" width="23.5703125" style="166" customWidth="1"/>
    <col min="9731" max="9731" width="10.85546875" style="166"/>
    <col min="9732" max="9732" width="12.7109375" style="166" customWidth="1"/>
    <col min="9733" max="9984" width="10.85546875" style="166"/>
    <col min="9985" max="9985" width="17.7109375" style="166" customWidth="1"/>
    <col min="9986" max="9986" width="23.5703125" style="166" customWidth="1"/>
    <col min="9987" max="9987" width="10.85546875" style="166"/>
    <col min="9988" max="9988" width="12.7109375" style="166" customWidth="1"/>
    <col min="9989" max="10240" width="10.85546875" style="166"/>
    <col min="10241" max="10241" width="17.7109375" style="166" customWidth="1"/>
    <col min="10242" max="10242" width="23.5703125" style="166" customWidth="1"/>
    <col min="10243" max="10243" width="10.85546875" style="166"/>
    <col min="10244" max="10244" width="12.7109375" style="166" customWidth="1"/>
    <col min="10245" max="10496" width="10.85546875" style="166"/>
    <col min="10497" max="10497" width="17.7109375" style="166" customWidth="1"/>
    <col min="10498" max="10498" width="23.5703125" style="166" customWidth="1"/>
    <col min="10499" max="10499" width="10.85546875" style="166"/>
    <col min="10500" max="10500" width="12.7109375" style="166" customWidth="1"/>
    <col min="10501" max="10752" width="10.85546875" style="166"/>
    <col min="10753" max="10753" width="17.7109375" style="166" customWidth="1"/>
    <col min="10754" max="10754" width="23.5703125" style="166" customWidth="1"/>
    <col min="10755" max="10755" width="10.85546875" style="166"/>
    <col min="10756" max="10756" width="12.7109375" style="166" customWidth="1"/>
    <col min="10757" max="11008" width="10.85546875" style="166"/>
    <col min="11009" max="11009" width="17.7109375" style="166" customWidth="1"/>
    <col min="11010" max="11010" width="23.5703125" style="166" customWidth="1"/>
    <col min="11011" max="11011" width="10.85546875" style="166"/>
    <col min="11012" max="11012" width="12.7109375" style="166" customWidth="1"/>
    <col min="11013" max="11264" width="10.85546875" style="166"/>
    <col min="11265" max="11265" width="17.7109375" style="166" customWidth="1"/>
    <col min="11266" max="11266" width="23.5703125" style="166" customWidth="1"/>
    <col min="11267" max="11267" width="10.85546875" style="166"/>
    <col min="11268" max="11268" width="12.7109375" style="166" customWidth="1"/>
    <col min="11269" max="11520" width="10.85546875" style="166"/>
    <col min="11521" max="11521" width="17.7109375" style="166" customWidth="1"/>
    <col min="11522" max="11522" width="23.5703125" style="166" customWidth="1"/>
    <col min="11523" max="11523" width="10.85546875" style="166"/>
    <col min="11524" max="11524" width="12.7109375" style="166" customWidth="1"/>
    <col min="11525" max="11776" width="10.85546875" style="166"/>
    <col min="11777" max="11777" width="17.7109375" style="166" customWidth="1"/>
    <col min="11778" max="11778" width="23.5703125" style="166" customWidth="1"/>
    <col min="11779" max="11779" width="10.85546875" style="166"/>
    <col min="11780" max="11780" width="12.7109375" style="166" customWidth="1"/>
    <col min="11781" max="12032" width="10.85546875" style="166"/>
    <col min="12033" max="12033" width="17.7109375" style="166" customWidth="1"/>
    <col min="12034" max="12034" width="23.5703125" style="166" customWidth="1"/>
    <col min="12035" max="12035" width="10.85546875" style="166"/>
    <col min="12036" max="12036" width="12.7109375" style="166" customWidth="1"/>
    <col min="12037" max="12288" width="10.85546875" style="166"/>
    <col min="12289" max="12289" width="17.7109375" style="166" customWidth="1"/>
    <col min="12290" max="12290" width="23.5703125" style="166" customWidth="1"/>
    <col min="12291" max="12291" width="10.85546875" style="166"/>
    <col min="12292" max="12292" width="12.7109375" style="166" customWidth="1"/>
    <col min="12293" max="12544" width="10.85546875" style="166"/>
    <col min="12545" max="12545" width="17.7109375" style="166" customWidth="1"/>
    <col min="12546" max="12546" width="23.5703125" style="166" customWidth="1"/>
    <col min="12547" max="12547" width="10.85546875" style="166"/>
    <col min="12548" max="12548" width="12.7109375" style="166" customWidth="1"/>
    <col min="12549" max="12800" width="10.85546875" style="166"/>
    <col min="12801" max="12801" width="17.7109375" style="166" customWidth="1"/>
    <col min="12802" max="12802" width="23.5703125" style="166" customWidth="1"/>
    <col min="12803" max="12803" width="10.85546875" style="166"/>
    <col min="12804" max="12804" width="12.7109375" style="166" customWidth="1"/>
    <col min="12805" max="13056" width="10.85546875" style="166"/>
    <col min="13057" max="13057" width="17.7109375" style="166" customWidth="1"/>
    <col min="13058" max="13058" width="23.5703125" style="166" customWidth="1"/>
    <col min="13059" max="13059" width="10.85546875" style="166"/>
    <col min="13060" max="13060" width="12.7109375" style="166" customWidth="1"/>
    <col min="13061" max="13312" width="10.85546875" style="166"/>
    <col min="13313" max="13313" width="17.7109375" style="166" customWidth="1"/>
    <col min="13314" max="13314" width="23.5703125" style="166" customWidth="1"/>
    <col min="13315" max="13315" width="10.85546875" style="166"/>
    <col min="13316" max="13316" width="12.7109375" style="166" customWidth="1"/>
    <col min="13317" max="13568" width="10.85546875" style="166"/>
    <col min="13569" max="13569" width="17.7109375" style="166" customWidth="1"/>
    <col min="13570" max="13570" width="23.5703125" style="166" customWidth="1"/>
    <col min="13571" max="13571" width="10.85546875" style="166"/>
    <col min="13572" max="13572" width="12.7109375" style="166" customWidth="1"/>
    <col min="13573" max="13824" width="10.85546875" style="166"/>
    <col min="13825" max="13825" width="17.7109375" style="166" customWidth="1"/>
    <col min="13826" max="13826" width="23.5703125" style="166" customWidth="1"/>
    <col min="13827" max="13827" width="10.85546875" style="166"/>
    <col min="13828" max="13828" width="12.7109375" style="166" customWidth="1"/>
    <col min="13829" max="14080" width="10.85546875" style="166"/>
    <col min="14081" max="14081" width="17.7109375" style="166" customWidth="1"/>
    <col min="14082" max="14082" width="23.5703125" style="166" customWidth="1"/>
    <col min="14083" max="14083" width="10.85546875" style="166"/>
    <col min="14084" max="14084" width="12.7109375" style="166" customWidth="1"/>
    <col min="14085" max="14336" width="10.85546875" style="166"/>
    <col min="14337" max="14337" width="17.7109375" style="166" customWidth="1"/>
    <col min="14338" max="14338" width="23.5703125" style="166" customWidth="1"/>
    <col min="14339" max="14339" width="10.85546875" style="166"/>
    <col min="14340" max="14340" width="12.7109375" style="166" customWidth="1"/>
    <col min="14341" max="14592" width="10.85546875" style="166"/>
    <col min="14593" max="14593" width="17.7109375" style="166" customWidth="1"/>
    <col min="14594" max="14594" width="23.5703125" style="166" customWidth="1"/>
    <col min="14595" max="14595" width="10.85546875" style="166"/>
    <col min="14596" max="14596" width="12.7109375" style="166" customWidth="1"/>
    <col min="14597" max="14848" width="10.85546875" style="166"/>
    <col min="14849" max="14849" width="17.7109375" style="166" customWidth="1"/>
    <col min="14850" max="14850" width="23.5703125" style="166" customWidth="1"/>
    <col min="14851" max="14851" width="10.85546875" style="166"/>
    <col min="14852" max="14852" width="12.7109375" style="166" customWidth="1"/>
    <col min="14853" max="15104" width="10.85546875" style="166"/>
    <col min="15105" max="15105" width="17.7109375" style="166" customWidth="1"/>
    <col min="15106" max="15106" width="23.5703125" style="166" customWidth="1"/>
    <col min="15107" max="15107" width="10.85546875" style="166"/>
    <col min="15108" max="15108" width="12.7109375" style="166" customWidth="1"/>
    <col min="15109" max="15360" width="10.85546875" style="166"/>
    <col min="15361" max="15361" width="17.7109375" style="166" customWidth="1"/>
    <col min="15362" max="15362" width="23.5703125" style="166" customWidth="1"/>
    <col min="15363" max="15363" width="10.85546875" style="166"/>
    <col min="15364" max="15364" width="12.7109375" style="166" customWidth="1"/>
    <col min="15365" max="15616" width="10.85546875" style="166"/>
    <col min="15617" max="15617" width="17.7109375" style="166" customWidth="1"/>
    <col min="15618" max="15618" width="23.5703125" style="166" customWidth="1"/>
    <col min="15619" max="15619" width="10.85546875" style="166"/>
    <col min="15620" max="15620" width="12.7109375" style="166" customWidth="1"/>
    <col min="15621" max="15872" width="10.85546875" style="166"/>
    <col min="15873" max="15873" width="17.7109375" style="166" customWidth="1"/>
    <col min="15874" max="15874" width="23.5703125" style="166" customWidth="1"/>
    <col min="15875" max="15875" width="10.85546875" style="166"/>
    <col min="15876" max="15876" width="12.7109375" style="166" customWidth="1"/>
    <col min="15877" max="16128" width="10.85546875" style="166"/>
    <col min="16129" max="16129" width="17.7109375" style="166" customWidth="1"/>
    <col min="16130" max="16130" width="23.5703125" style="166" customWidth="1"/>
    <col min="16131" max="16131" width="10.85546875" style="166"/>
    <col min="16132" max="16132" width="12.7109375" style="166" customWidth="1"/>
    <col min="16133" max="16384" width="10.85546875" style="166"/>
  </cols>
  <sheetData>
    <row r="1" spans="1:4" ht="25.5" customHeight="1" thickBot="1" x14ac:dyDescent="0.25">
      <c r="A1" s="944"/>
      <c r="B1" s="949" t="s">
        <v>311</v>
      </c>
      <c r="C1" s="950"/>
      <c r="D1" s="461" t="s">
        <v>321</v>
      </c>
    </row>
    <row r="2" spans="1:4" ht="25.5" customHeight="1" thickBot="1" x14ac:dyDescent="0.25">
      <c r="A2" s="945"/>
      <c r="B2" s="923" t="s">
        <v>304</v>
      </c>
      <c r="C2" s="925"/>
      <c r="D2" s="461" t="s">
        <v>306</v>
      </c>
    </row>
    <row r="3" spans="1:4" ht="23.25" customHeight="1" thickBot="1" x14ac:dyDescent="0.25">
      <c r="A3" s="946"/>
      <c r="B3" s="926"/>
      <c r="C3" s="928"/>
      <c r="D3" s="461" t="s">
        <v>319</v>
      </c>
    </row>
    <row r="4" spans="1:4" ht="23.25" customHeight="1" x14ac:dyDescent="0.2">
      <c r="A4" s="51"/>
      <c r="B4" s="453"/>
      <c r="C4" s="453"/>
    </row>
    <row r="5" spans="1:4" s="168" customFormat="1" x14ac:dyDescent="0.2">
      <c r="A5" s="455" t="s">
        <v>274</v>
      </c>
      <c r="B5" s="456" t="s">
        <v>275</v>
      </c>
      <c r="C5" s="947" t="s">
        <v>276</v>
      </c>
      <c r="D5" s="947"/>
    </row>
    <row r="6" spans="1:4" ht="69.75" customHeight="1" x14ac:dyDescent="0.2">
      <c r="A6" s="457">
        <v>44956</v>
      </c>
      <c r="B6" s="454" t="s">
        <v>277</v>
      </c>
      <c r="C6" s="948" t="s">
        <v>290</v>
      </c>
      <c r="D6" s="948"/>
    </row>
    <row r="7" spans="1:4" ht="69.75" customHeight="1" x14ac:dyDescent="0.2">
      <c r="A7" s="169"/>
      <c r="B7" s="170"/>
      <c r="C7" s="948"/>
      <c r="D7" s="948"/>
    </row>
    <row r="8" spans="1:4" ht="69.75" customHeight="1" x14ac:dyDescent="0.2">
      <c r="A8" s="169"/>
      <c r="B8" s="170"/>
      <c r="C8" s="948"/>
      <c r="D8" s="948"/>
    </row>
    <row r="9" spans="1:4" x14ac:dyDescent="0.2">
      <c r="A9" s="402"/>
      <c r="B9" s="403"/>
      <c r="C9" s="403"/>
      <c r="D9" s="388"/>
    </row>
    <row r="10" spans="1:4" x14ac:dyDescent="0.2">
      <c r="A10" s="402"/>
      <c r="B10" s="403"/>
      <c r="C10" s="403"/>
      <c r="D10" s="388"/>
    </row>
    <row r="11" spans="1:4" x14ac:dyDescent="0.2">
      <c r="A11" s="402"/>
      <c r="B11" s="403"/>
      <c r="C11" s="403"/>
      <c r="D11" s="388"/>
    </row>
    <row r="12" spans="1:4" x14ac:dyDescent="0.2">
      <c r="A12" s="402"/>
      <c r="B12" s="403"/>
      <c r="C12" s="403"/>
      <c r="D12" s="388"/>
    </row>
    <row r="13" spans="1:4" x14ac:dyDescent="0.2">
      <c r="A13" s="402"/>
      <c r="B13" s="403"/>
      <c r="C13" s="403"/>
      <c r="D13" s="388"/>
    </row>
    <row r="14" spans="1:4" x14ac:dyDescent="0.2">
      <c r="A14" s="402"/>
      <c r="B14" s="403"/>
      <c r="C14" s="403"/>
      <c r="D14" s="388"/>
    </row>
    <row r="15" spans="1:4" x14ac:dyDescent="0.2">
      <c r="A15" s="389"/>
      <c r="B15" s="388"/>
      <c r="C15" s="388"/>
      <c r="D15" s="388"/>
    </row>
    <row r="16" spans="1:4" x14ac:dyDescent="0.2">
      <c r="A16" s="389"/>
      <c r="B16" s="388"/>
      <c r="C16" s="388"/>
      <c r="D16" s="388"/>
    </row>
    <row r="17" spans="1:4" x14ac:dyDescent="0.2">
      <c r="A17" s="389"/>
      <c r="B17" s="388"/>
      <c r="C17" s="388"/>
      <c r="D17" s="388"/>
    </row>
  </sheetData>
  <sheetProtection formatCells="0" formatColumns="0" formatRows="0" insertRows="0"/>
  <mergeCells count="7">
    <mergeCell ref="A1:A3"/>
    <mergeCell ref="C5:D5"/>
    <mergeCell ref="C6:D6"/>
    <mergeCell ref="C7:D7"/>
    <mergeCell ref="C8:D8"/>
    <mergeCell ref="B1:C1"/>
    <mergeCell ref="B2:C3"/>
  </mergeCells>
  <pageMargins left="0.7" right="0.7" top="0.75" bottom="0.75" header="0.3" footer="0.3"/>
  <pageSetup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18074CB7F9FE4EA595FC37AA8B7624" ma:contentTypeVersion="11" ma:contentTypeDescription="Create a new document." ma:contentTypeScope="" ma:versionID="d3535a86933be3ae9ced1001a849fbb7">
  <xsd:schema xmlns:xsd="http://www.w3.org/2001/XMLSchema" xmlns:xs="http://www.w3.org/2001/XMLSchema" xmlns:p="http://schemas.microsoft.com/office/2006/metadata/properties" xmlns:ns3="05836942-a765-4d71-ad21-9bda68879ddf" xmlns:ns4="c1d8d703-e1db-4579-b078-68eb1379142c" targetNamespace="http://schemas.microsoft.com/office/2006/metadata/properties" ma:root="true" ma:fieldsID="11f95007dfb9e9e60ecc1f4c1cafaf4c" ns3:_="" ns4:_="">
    <xsd:import namespace="05836942-a765-4d71-ad21-9bda68879ddf"/>
    <xsd:import namespace="c1d8d703-e1db-4579-b078-68eb1379142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36942-a765-4d71-ad21-9bda68879dd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d8d703-e1db-4579-b078-68eb137914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B1F8A-0B1B-45C7-B6B7-199382F5F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36942-a765-4d71-ad21-9bda68879ddf"/>
    <ds:schemaRef ds:uri="c1d8d703-e1db-4579-b078-68eb13791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4FED9D-34A8-4C37-A9F4-64DF8E56F921}">
  <ds:schemaRefs>
    <ds:schemaRef ds:uri="05836942-a765-4d71-ad21-9bda68879ddf"/>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c1d8d703-e1db-4579-b078-68eb1379142c"/>
    <ds:schemaRef ds:uri="http://www.w3.org/XML/1998/namespace"/>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9C0E1218-69C1-4569-AC5A-52B8D5C62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1 Instructivo</vt:lpstr>
      <vt:lpstr>2 Contexto e Identificación</vt:lpstr>
      <vt:lpstr>3 Probabilidad</vt:lpstr>
      <vt:lpstr>4 Impacto</vt:lpstr>
      <vt:lpstr>5 Mapa Calor Inherente</vt:lpstr>
      <vt:lpstr>6 Valoración Control</vt:lpstr>
      <vt:lpstr>7 Mapa Calor Residual</vt:lpstr>
      <vt:lpstr>8 Mapa Calor Inherente Residual</vt:lpstr>
      <vt:lpstr>9 Mapa Riesgo, Plan Acción</vt:lpstr>
      <vt:lpstr>10 Imprimir Mapa Riesgo</vt:lpstr>
      <vt:lpstr>11 Riesgo del Proceso</vt:lpstr>
      <vt:lpstr>12 Control de cambios</vt:lpstr>
      <vt:lpstr>'10 Imprimir Mapa Riesgo'!Área_de_impresión</vt:lpstr>
      <vt:lpstr>'12 Control de cambios'!Área_de_impresión</vt:lpstr>
      <vt:lpstr>'2 Contexto e Identificación'!Área_de_impresión</vt:lpstr>
      <vt:lpstr>'3 Probabilidad'!Área_de_impresión</vt:lpstr>
      <vt:lpstr>'5 Mapa Calor Inherente'!Área_de_impresión</vt:lpstr>
      <vt:lpstr>'6 Valoración Control'!Área_de_impresión</vt:lpstr>
      <vt:lpstr>'7 Mapa Calor Residual'!Área_de_impresión</vt:lpstr>
      <vt:lpstr>'10 Imprimir Mapa Riesgo'!Títulos_a_imprimir</vt:lpstr>
      <vt:lpstr>'2 Contexto e Identificación'!Títulos_a_imprimir</vt:lpstr>
      <vt:lpstr>'3 Probabilidad'!Títulos_a_imprimir</vt:lpstr>
      <vt:lpstr>'4 Impacto'!Títulos_a_imprimir</vt:lpstr>
      <vt:lpstr>'6 Valoración Control'!Títulos_a_imprimir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Secretaría de Planeación Distrital</cp:lastModifiedBy>
  <cp:revision/>
  <dcterms:created xsi:type="dcterms:W3CDTF">2006-09-16T00:00:00Z</dcterms:created>
  <dcterms:modified xsi:type="dcterms:W3CDTF">2024-01-22T20:15:24Z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0x0101002E18074CB7F9FE4EA595FC37AA8B7624</vt:lpwstr>
  </property>
</Properties>
</file>